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0" yWindow="150" windowWidth="21630" windowHeight="1249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<sst xmlns="http://schemas.openxmlformats.org/spreadsheetml/2006/main" count="72" uniqueCount="44">
  <si>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Date:</t>
  </si>
  <si>
    <t>Project Name:</t>
  </si>
  <si>
    <t>Test Method:</t>
  </si>
  <si>
    <t>Dry</t>
  </si>
  <si>
    <t>Technician:</t>
  </si>
  <si>
    <t>File Name:</t>
  </si>
  <si>
    <t>Sieve Number</t>
  </si>
  <si>
    <t xml:space="preserve">Percent Retained </t>
  </si>
  <si>
    <t xml:space="preserve">Percent Passed </t>
  </si>
  <si>
    <t>pan</t>
  </si>
  <si>
    <t>Medium Grain Size</t>
  </si>
  <si>
    <t>NU-LHT-1M</t>
  </si>
  <si>
    <t>SNB</t>
  </si>
  <si>
    <t>Sample Number:</t>
  </si>
  <si>
    <t xml:space="preserve">NASA/USGS </t>
  </si>
  <si>
    <t>Simulant Type:</t>
  </si>
  <si>
    <t>Grain Size:</t>
  </si>
  <si>
    <t>Sample Designator:</t>
  </si>
  <si>
    <t>Mass Sieve, g</t>
  </si>
  <si>
    <t>Opening, mm</t>
  </si>
  <si>
    <t>Sample Mass, g</t>
  </si>
  <si>
    <t>Total Sample mass, g:</t>
  </si>
  <si>
    <t xml:space="preserve">  LASP - University of Colorado at Boulder, Grain Size Distribution</t>
  </si>
  <si>
    <t xml:space="preserve"> Sieve+ Sample, g</t>
  </si>
  <si>
    <t>Lunar Highlands Type</t>
  </si>
  <si>
    <t>134</t>
  </si>
  <si>
    <t>% lost</t>
  </si>
  <si>
    <t>JSC-1a Ton 1</t>
  </si>
  <si>
    <t>Opening</t>
  </si>
  <si>
    <t>% Passing</t>
  </si>
  <si>
    <t>043</t>
  </si>
  <si>
    <t>--</t>
  </si>
  <si>
    <t>Size, mm</t>
  </si>
  <si>
    <t>Percent Finer, %</t>
  </si>
  <si>
    <t>Reference Data:</t>
  </si>
  <si>
    <t>Apollo - Lunar Regolith</t>
  </si>
  <si>
    <t>USGS
JSC-1a laser diffraction</t>
  </si>
  <si>
    <t>USGS
LHT laser diffraction</t>
  </si>
  <si>
    <t>Start:</t>
  </si>
  <si>
    <t>Finish:</t>
  </si>
  <si>
    <t>Sieves+Soil:</t>
  </si>
  <si>
    <t>Sieves:</t>
  </si>
  <si>
    <t>Finish Soil:</t>
  </si>
  <si>
    <t>% Lost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</si>
</sst>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0000"/>
    <numFmt numFmtId="168" formatCode="0.00000"/>
    <numFmt numFmtId="169" formatCode="0.000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0"/>
    </font>
    <font>
      <sz val="8"/>
      <name val="Verdana"/>
      <family val="0"/>
    </font>
    <font>
      <sz val="14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168" fontId="0" fillId="35" borderId="11" xfId="0" applyNumberFormat="1" applyFill="1" applyBorder="1" applyAlignment="1">
      <alignment/>
    </xf>
    <xf numFmtId="0" fontId="0" fillId="35" borderId="0" xfId="0" applyFill="1" applyAlignment="1">
      <alignment horizontal="center" vertical="top" wrapText="1"/>
    </xf>
    <xf numFmtId="168" fontId="0" fillId="35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1" xfId="0" applyFill="1" applyBorder="1" applyAlignment="1">
      <alignment/>
    </xf>
    <xf numFmtId="9" fontId="0" fillId="35" borderId="15" xfId="59" applyFont="1" applyFill="1" applyBorder="1" applyAlignment="1">
      <alignment/>
    </xf>
    <xf numFmtId="0" fontId="0" fillId="35" borderId="12" xfId="0" applyFill="1" applyBorder="1" applyAlignment="1">
      <alignment/>
    </xf>
    <xf numFmtId="9" fontId="0" fillId="35" borderId="16" xfId="59" applyFont="1" applyFill="1" applyBorder="1" applyAlignment="1">
      <alignment/>
    </xf>
    <xf numFmtId="0" fontId="0" fillId="35" borderId="17" xfId="0" applyFill="1" applyBorder="1" applyAlignment="1">
      <alignment/>
    </xf>
    <xf numFmtId="168" fontId="0" fillId="35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Alignment="1">
      <alignment wrapText="1"/>
    </xf>
    <xf numFmtId="2" fontId="0" fillId="35" borderId="0" xfId="0" applyNumberFormat="1" applyFill="1" applyBorder="1" applyAlignment="1">
      <alignment/>
    </xf>
    <xf numFmtId="2" fontId="0" fillId="35" borderId="19" xfId="0" applyNumberFormat="1" applyFill="1" applyBorder="1" applyAlignment="1">
      <alignment/>
    </xf>
    <xf numFmtId="0" fontId="0" fillId="35" borderId="13" xfId="0" applyFill="1" applyBorder="1" applyAlignment="1">
      <alignment wrapText="1"/>
    </xf>
    <xf numFmtId="0" fontId="0" fillId="35" borderId="11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17" xfId="0" applyFill="1" applyBorder="1" applyAlignment="1">
      <alignment/>
    </xf>
    <xf numFmtId="14" fontId="0" fillId="34" borderId="17" xfId="0" applyNumberForma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17" xfId="0" applyFill="1" applyBorder="1" applyAlignment="1">
      <alignment horizontal="left"/>
    </xf>
    <xf numFmtId="0" fontId="4" fillId="34" borderId="17" xfId="0" applyFont="1" applyFill="1" applyBorder="1" applyAlignment="1">
      <alignment/>
    </xf>
    <xf numFmtId="0" fontId="0" fillId="34" borderId="17" xfId="0" applyFill="1" applyBorder="1" applyAlignment="1" quotePrefix="1">
      <alignment horizontal="center"/>
    </xf>
    <xf numFmtId="0" fontId="0" fillId="34" borderId="17" xfId="0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165" fontId="0" fillId="34" borderId="10" xfId="59" applyNumberFormat="1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3" borderId="13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17" xfId="0" applyFill="1" applyBorder="1" applyAlignment="1">
      <alignment/>
    </xf>
    <xf numFmtId="14" fontId="0" fillId="33" borderId="17" xfId="0" applyNumberForma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 quotePrefix="1">
      <alignment horizontal="center"/>
    </xf>
    <xf numFmtId="0" fontId="0" fillId="33" borderId="17" xfId="0" applyFill="1" applyBorder="1" applyAlignment="1">
      <alignment horizontal="center"/>
    </xf>
    <xf numFmtId="164" fontId="0" fillId="33" borderId="17" xfId="0" applyNumberForma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9" fontId="0" fillId="33" borderId="22" xfId="59" applyFont="1" applyFill="1" applyBorder="1" applyAlignment="1">
      <alignment horizontal="center"/>
    </xf>
    <xf numFmtId="9" fontId="0" fillId="33" borderId="10" xfId="59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165" fontId="0" fillId="33" borderId="16" xfId="59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21" xfId="0" applyFill="1" applyBorder="1" applyAlignment="1" quotePrefix="1">
      <alignment horizontal="center"/>
    </xf>
    <xf numFmtId="0" fontId="0" fillId="34" borderId="2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165" fontId="0" fillId="34" borderId="20" xfId="59" applyNumberFormat="1" applyFont="1" applyFill="1" applyBorder="1" applyAlignment="1">
      <alignment horizontal="center"/>
    </xf>
    <xf numFmtId="0" fontId="0" fillId="33" borderId="21" xfId="0" applyFill="1" applyBorder="1" applyAlignment="1" quotePrefix="1">
      <alignment horizontal="center"/>
    </xf>
    <xf numFmtId="0" fontId="0" fillId="34" borderId="22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</a:rPr>
              <a:t>NASA-USGS Lunar Highlands Type Simulant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5"/>
          <c:w val="0.89275"/>
          <c:h val="0.748"/>
        </c:manualLayout>
      </c:layout>
      <c:scatterChart>
        <c:scatterStyle val="smoothMarker"/>
        <c:varyColors val="0"/>
        <c:ser>
          <c:idx val="0"/>
          <c:order val="0"/>
          <c:tx>
            <c:v>S/N 134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Sheet1!$B$17:$B$25</c:f>
              <c:numCache/>
            </c:numRef>
          </c:xVal>
          <c:yVal>
            <c:numRef>
              <c:f>Sheet1!$E$17:$E$25</c:f>
              <c:numCache/>
            </c:numRef>
          </c:yVal>
          <c:smooth val="1"/>
        </c:ser>
        <c:ser>
          <c:idx val="1"/>
          <c:order val="1"/>
          <c:tx>
            <c:v>S/N 043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Sheet1!$B$17:$B$25</c:f>
              <c:numCache/>
            </c:numRef>
          </c:xVal>
          <c:yVal>
            <c:numRef>
              <c:f>Sheet1!$L$17:$L$25</c:f>
              <c:numCache/>
            </c:numRef>
          </c:yVal>
          <c:smooth val="1"/>
        </c:ser>
        <c:ser>
          <c:idx val="2"/>
          <c:order val="2"/>
          <c:tx>
            <c:v>JSC-1a Ton 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Sheet1!$P$3:$P$11</c:f>
              <c:numCache/>
            </c:numRef>
          </c:xVal>
          <c:yVal>
            <c:numRef>
              <c:f>Sheet1!$Q$3:$Q$11</c:f>
              <c:numCache/>
            </c:numRef>
          </c:yVal>
          <c:smooth val="1"/>
        </c:ser>
        <c:ser>
          <c:idx val="3"/>
          <c:order val="3"/>
          <c:tx>
            <c:v>Apollo Data</c:v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Sheet1!$R$4:$R$11</c:f>
              <c:numCache/>
            </c:numRef>
          </c:xVal>
          <c:yVal>
            <c:numRef>
              <c:f>Sheet1!$S$4:$S$11</c:f>
              <c:numCache/>
            </c:numRef>
          </c:yVal>
          <c:smooth val="1"/>
        </c:ser>
        <c:ser>
          <c:idx val="4"/>
          <c:order val="4"/>
          <c:tx>
            <c:v>Apollo Upper</c:v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Sheet1!$R$4:$R$11</c:f>
              <c:numCache/>
            </c:numRef>
          </c:xVal>
          <c:yVal>
            <c:numRef>
              <c:f>Sheet1!$T$4:$T$11</c:f>
              <c:numCache/>
            </c:numRef>
          </c:yVal>
          <c:smooth val="1"/>
        </c:ser>
        <c:ser>
          <c:idx val="5"/>
          <c:order val="5"/>
          <c:tx>
            <c:v>USGS</c:v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Sheet1!$W$4:$W$75</c:f>
              <c:numCache/>
            </c:numRef>
          </c:xVal>
          <c:yVal>
            <c:numRef>
              <c:f>Sheet1!$X$4:$X$75</c:f>
              <c:numCache/>
            </c:numRef>
          </c:yVal>
          <c:smooth val="1"/>
        </c:ser>
        <c:axId val="9838674"/>
        <c:axId val="21439203"/>
      </c:scatterChart>
      <c:valAx>
        <c:axId val="9838674"/>
        <c:scaling>
          <c:logBase val="10"/>
          <c:orientation val="minMax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Particle Size, mm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39203"/>
        <c:crosses val="autoZero"/>
        <c:crossBetween val="midCat"/>
        <c:dispUnits/>
      </c:valAx>
      <c:valAx>
        <c:axId val="2143920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 Passing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38674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7825"/>
          <c:y val="0.33025"/>
          <c:w val="0.299"/>
          <c:h val="0.34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NASA-USGS Lunar Highlands Type Simulant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705"/>
          <c:w val="0.8645"/>
          <c:h val="0.7145"/>
        </c:manualLayout>
      </c:layout>
      <c:scatterChart>
        <c:scatterStyle val="smoothMarker"/>
        <c:varyColors val="0"/>
        <c:ser>
          <c:idx val="5"/>
          <c:order val="0"/>
          <c:tx>
            <c:v>LHT-1M using laser diffraction</c:v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Sheet1!$W$4:$W$75</c:f>
              <c:numCache/>
            </c:numRef>
          </c:xVal>
          <c:yVal>
            <c:numRef>
              <c:f>Sheet1!$X$4:$X$75</c:f>
              <c:numCache/>
            </c:numRef>
          </c:yVal>
          <c:smooth val="1"/>
        </c:ser>
        <c:ser>
          <c:idx val="1"/>
          <c:order val="1"/>
          <c:tx>
            <c:v>LHT-1M using dry sieving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Sheet1!$B$17:$B$25</c:f>
              <c:numCache/>
            </c:numRef>
          </c:xVal>
          <c:yVal>
            <c:numRef>
              <c:f>Sheet1!$L$17:$L$25</c:f>
              <c:numCache/>
            </c:numRef>
          </c:yVal>
          <c:smooth val="1"/>
        </c:ser>
        <c:ser>
          <c:idx val="0"/>
          <c:order val="2"/>
          <c:tx>
            <c:v>JSC-1a using laser diffraction</c:v>
          </c:tx>
          <c:spPr>
            <a:ln w="12700">
              <a:solidFill>
                <a:srgbClr val="00641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Sheet1!$U$4:$U$75</c:f>
              <c:numCache/>
            </c:numRef>
          </c:xVal>
          <c:yVal>
            <c:numRef>
              <c:f>Sheet1!$V$4:$V$75</c:f>
              <c:numCache/>
            </c:numRef>
          </c:yVal>
          <c:smooth val="1"/>
        </c:ser>
        <c:ser>
          <c:idx val="2"/>
          <c:order val="3"/>
          <c:tx>
            <c:v>JSC-1a using dry sieving</c:v>
          </c:tx>
          <c:spPr>
            <a:ln w="12700">
              <a:solidFill>
                <a:srgbClr val="DD080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Sheet1!$P$3:$P$11</c:f>
              <c:numCache/>
            </c:numRef>
          </c:xVal>
          <c:yVal>
            <c:numRef>
              <c:f>Sheet1!$Q$3:$Q$11</c:f>
              <c:numCache/>
            </c:numRef>
          </c:yVal>
          <c:smooth val="1"/>
        </c:ser>
        <c:ser>
          <c:idx val="3"/>
          <c:order val="4"/>
          <c:tx>
            <c:v>Apollo Data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Sheet1!$R$4:$R$11</c:f>
              <c:numCache/>
            </c:numRef>
          </c:xVal>
          <c:yVal>
            <c:numRef>
              <c:f>Sheet1!$S$4:$S$11</c:f>
              <c:numCache/>
            </c:numRef>
          </c:yVal>
          <c:smooth val="1"/>
        </c:ser>
        <c:ser>
          <c:idx val="4"/>
          <c:order val="5"/>
          <c:tx>
            <c:v>Apollo Upper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Sheet1!$R$4:$R$11</c:f>
              <c:numCache/>
            </c:numRef>
          </c:xVal>
          <c:yVal>
            <c:numRef>
              <c:f>Sheet1!$T$4:$T$11</c:f>
              <c:numCache/>
            </c:numRef>
          </c:yVal>
          <c:smooth val="1"/>
        </c:ser>
        <c:axId val="58735100"/>
        <c:axId val="58853853"/>
      </c:scatterChart>
      <c:valAx>
        <c:axId val="58735100"/>
        <c:scaling>
          <c:logBase val="10"/>
          <c:orientation val="minMax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</a:rPr>
                  <a:t>Particle Size, mm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58853853"/>
        <c:crosses val="autoZero"/>
        <c:crossBetween val="midCat"/>
        <c:dispUnits/>
      </c:valAx>
      <c:valAx>
        <c:axId val="588538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</a:rPr>
                  <a:t>% Passing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58735100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41975"/>
          <c:y val="0.50825"/>
          <c:w val="0.58025"/>
          <c:h val="0.3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29</xdr:row>
      <xdr:rowOff>38100</xdr:rowOff>
    </xdr:from>
    <xdr:to>
      <xdr:col>11</xdr:col>
      <xdr:colOff>533400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4552950" y="5467350"/>
        <a:ext cx="47053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29</xdr:row>
      <xdr:rowOff>114300</xdr:rowOff>
    </xdr:from>
    <xdr:to>
      <xdr:col>5</xdr:col>
      <xdr:colOff>628650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171450" y="5543550"/>
        <a:ext cx="423862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tabSelected="1" zoomScale="125" zoomScaleNormal="125" zoomScalePageLayoutView="0" workbookViewId="0" topLeftCell="A1">
      <selection activeCell="B2" sqref="B2"/>
    </sheetView>
  </sheetViews>
  <sheetFormatPr defaultColWidth="11.00390625" defaultRowHeight="12.75"/>
  <cols>
    <col min="1" max="1" width="9.25390625" style="0" customWidth="1"/>
    <col min="2" max="2" width="9.375" style="0" customWidth="1"/>
    <col min="3" max="3" width="10.875" style="0" customWidth="1"/>
    <col min="4" max="4" width="9.75390625" style="0" customWidth="1"/>
    <col min="5" max="5" width="10.375" style="0" customWidth="1"/>
    <col min="6" max="6" width="9.25390625" style="0" customWidth="1"/>
    <col min="7" max="7" width="11.625" style="0" customWidth="1"/>
    <col min="8" max="20" width="11.00390625" style="0" customWidth="1"/>
    <col min="21" max="21" width="11.875" style="0" customWidth="1"/>
  </cols>
  <sheetData>
    <row r="1" spans="1:16" ht="18">
      <c r="A1" s="7" t="s">
        <v>22</v>
      </c>
      <c r="B1" s="8"/>
      <c r="C1" s="8"/>
      <c r="D1" s="8"/>
      <c r="E1" s="8"/>
      <c r="F1" s="8"/>
      <c r="G1" s="8"/>
      <c r="H1" s="2" t="s">
        <v>22</v>
      </c>
      <c r="I1" s="3"/>
      <c r="J1" s="3"/>
      <c r="K1" s="3"/>
      <c r="L1" s="3"/>
      <c r="M1" s="3"/>
      <c r="N1" s="3"/>
      <c r="P1" t="s">
        <v>34</v>
      </c>
    </row>
    <row r="2" spans="1:24" ht="38.25">
      <c r="A2" s="8"/>
      <c r="B2" s="8"/>
      <c r="C2" s="8"/>
      <c r="D2" s="9"/>
      <c r="E2" s="9"/>
      <c r="F2" s="9"/>
      <c r="G2" s="8"/>
      <c r="H2" s="3"/>
      <c r="I2" s="3"/>
      <c r="J2" s="3"/>
      <c r="K2" s="4"/>
      <c r="L2" s="4"/>
      <c r="M2" s="4"/>
      <c r="N2" s="3"/>
      <c r="P2" s="16" t="s">
        <v>27</v>
      </c>
      <c r="Q2" s="17"/>
      <c r="R2" s="16" t="s">
        <v>35</v>
      </c>
      <c r="S2" s="24"/>
      <c r="T2" s="17"/>
      <c r="U2" s="29" t="s">
        <v>36</v>
      </c>
      <c r="V2" s="12"/>
      <c r="W2" s="32" t="s">
        <v>37</v>
      </c>
      <c r="X2" s="17"/>
    </row>
    <row r="3" spans="1:24" ht="12.75">
      <c r="A3" s="8"/>
      <c r="B3" s="8"/>
      <c r="C3" s="8"/>
      <c r="D3" s="8"/>
      <c r="E3" s="8"/>
      <c r="F3" s="8"/>
      <c r="G3" s="8"/>
      <c r="H3" s="3"/>
      <c r="I3" s="3"/>
      <c r="J3" s="3"/>
      <c r="K3" s="3"/>
      <c r="L3" s="3"/>
      <c r="M3" s="3"/>
      <c r="N3" s="3"/>
      <c r="P3" s="18">
        <v>2</v>
      </c>
      <c r="Q3" s="19">
        <v>1</v>
      </c>
      <c r="R3" s="18" t="s">
        <v>28</v>
      </c>
      <c r="S3" s="25" t="s">
        <v>29</v>
      </c>
      <c r="T3" s="26" t="s">
        <v>29</v>
      </c>
      <c r="U3" s="22" t="s">
        <v>32</v>
      </c>
      <c r="V3" s="22" t="s">
        <v>33</v>
      </c>
      <c r="W3" s="18"/>
      <c r="X3" s="26"/>
    </row>
    <row r="4" spans="1:24" ht="12.75">
      <c r="A4" s="77" t="s">
        <v>0</v>
      </c>
      <c r="B4" s="37"/>
      <c r="C4" s="38">
        <v>38218</v>
      </c>
      <c r="D4" s="39"/>
      <c r="E4" s="8"/>
      <c r="F4" s="8"/>
      <c r="G4" s="8"/>
      <c r="H4" s="55" t="s">
        <v>0</v>
      </c>
      <c r="I4" s="56"/>
      <c r="J4" s="57">
        <v>38218</v>
      </c>
      <c r="K4" s="58"/>
      <c r="L4" s="3"/>
      <c r="M4" s="3"/>
      <c r="N4" s="3"/>
      <c r="P4" s="18">
        <v>0.85</v>
      </c>
      <c r="Q4" s="19">
        <v>0.9870872834259562</v>
      </c>
      <c r="R4" s="18">
        <v>0.8</v>
      </c>
      <c r="S4" s="25">
        <v>0.8029850746268656</v>
      </c>
      <c r="T4" s="26">
        <v>0.9820895522388059</v>
      </c>
      <c r="U4" s="23">
        <v>0.8085</v>
      </c>
      <c r="V4" s="30">
        <v>0.9995</v>
      </c>
      <c r="W4" s="33">
        <v>0.0004</v>
      </c>
      <c r="X4" s="34">
        <v>3.982925100842749E-17</v>
      </c>
    </row>
    <row r="5" spans="1:24" ht="12.75">
      <c r="A5" s="84" t="s">
        <v>1</v>
      </c>
      <c r="B5" s="40"/>
      <c r="C5" s="41" t="s">
        <v>14</v>
      </c>
      <c r="D5" s="39"/>
      <c r="E5" s="8"/>
      <c r="F5" s="8"/>
      <c r="G5" s="8"/>
      <c r="H5" s="59" t="s">
        <v>1</v>
      </c>
      <c r="I5" s="60"/>
      <c r="J5" s="61" t="s">
        <v>14</v>
      </c>
      <c r="K5" s="58"/>
      <c r="L5" s="3"/>
      <c r="M5" s="3"/>
      <c r="N5" s="3"/>
      <c r="P5" s="18">
        <v>0.425</v>
      </c>
      <c r="Q5" s="19">
        <v>0.9156587119973848</v>
      </c>
      <c r="R5" s="18">
        <v>0.5</v>
      </c>
      <c r="S5" s="25">
        <v>0.7611940298507462</v>
      </c>
      <c r="T5" s="26">
        <v>0.9552238805970148</v>
      </c>
      <c r="U5" s="23">
        <v>0.7263</v>
      </c>
      <c r="V5" s="30">
        <v>0.9792000000000001</v>
      </c>
      <c r="W5" s="33">
        <v>0.00044500000000000003</v>
      </c>
      <c r="X5" s="34">
        <v>0.0011000000000000397</v>
      </c>
    </row>
    <row r="6" spans="1:24" ht="12.75">
      <c r="A6" s="84" t="s">
        <v>15</v>
      </c>
      <c r="B6" s="40"/>
      <c r="C6" s="37" t="s">
        <v>24</v>
      </c>
      <c r="D6" s="39"/>
      <c r="E6" s="8"/>
      <c r="F6" s="8"/>
      <c r="G6" s="8"/>
      <c r="H6" s="59" t="s">
        <v>15</v>
      </c>
      <c r="I6" s="60"/>
      <c r="J6" s="56" t="s">
        <v>24</v>
      </c>
      <c r="K6" s="58"/>
      <c r="L6" s="3"/>
      <c r="M6" s="3"/>
      <c r="N6" s="3"/>
      <c r="P6" s="18">
        <v>0.3</v>
      </c>
      <c r="Q6" s="19">
        <v>0.8473357306309253</v>
      </c>
      <c r="R6" s="18">
        <v>0.3</v>
      </c>
      <c r="S6" s="25">
        <v>0.6716417910447761</v>
      </c>
      <c r="T6" s="26">
        <v>0.8895522388059702</v>
      </c>
      <c r="U6" s="23">
        <v>0.6525</v>
      </c>
      <c r="V6" s="30">
        <v>0.9573</v>
      </c>
      <c r="W6" s="33">
        <v>0.000496</v>
      </c>
      <c r="X6" s="34">
        <v>0.00230000000000004</v>
      </c>
    </row>
    <row r="7" spans="1:24" ht="12.75">
      <c r="A7" s="84" t="s">
        <v>16</v>
      </c>
      <c r="B7" s="40"/>
      <c r="C7" s="37" t="s">
        <v>10</v>
      </c>
      <c r="D7" s="39"/>
      <c r="E7" s="8"/>
      <c r="F7" s="8"/>
      <c r="G7" s="8"/>
      <c r="H7" s="59" t="s">
        <v>16</v>
      </c>
      <c r="I7" s="60"/>
      <c r="J7" s="56" t="s">
        <v>10</v>
      </c>
      <c r="K7" s="58"/>
      <c r="L7" s="3"/>
      <c r="M7" s="3"/>
      <c r="N7" s="3"/>
      <c r="P7" s="18">
        <v>0.246</v>
      </c>
      <c r="Q7" s="19">
        <v>0.803040209218699</v>
      </c>
      <c r="R7" s="18">
        <v>0.2</v>
      </c>
      <c r="S7" s="25">
        <v>0.5791044776119403</v>
      </c>
      <c r="T7" s="26">
        <v>0.8268656716417911</v>
      </c>
      <c r="U7" s="23">
        <v>0.5862</v>
      </c>
      <c r="V7" s="30">
        <v>0.9345</v>
      </c>
      <c r="W7" s="33">
        <v>0.0005520000000000001</v>
      </c>
      <c r="X7" s="34">
        <v>0.00360000000000004</v>
      </c>
    </row>
    <row r="8" spans="1:24" ht="12.75">
      <c r="A8" s="84" t="s">
        <v>17</v>
      </c>
      <c r="B8" s="40"/>
      <c r="C8" s="37" t="s">
        <v>11</v>
      </c>
      <c r="D8" s="39"/>
      <c r="E8" s="8"/>
      <c r="F8" s="8"/>
      <c r="G8" s="8"/>
      <c r="H8" s="59" t="s">
        <v>17</v>
      </c>
      <c r="I8" s="60"/>
      <c r="J8" s="56" t="s">
        <v>11</v>
      </c>
      <c r="K8" s="58"/>
      <c r="L8" s="3"/>
      <c r="M8" s="3"/>
      <c r="N8" s="3"/>
      <c r="P8" s="18">
        <v>0.177</v>
      </c>
      <c r="Q8" s="19">
        <v>0.7234390323635176</v>
      </c>
      <c r="R8" s="18">
        <v>0.1</v>
      </c>
      <c r="S8" s="25">
        <v>0.40597014925373137</v>
      </c>
      <c r="T8" s="26">
        <v>0.698507462686567</v>
      </c>
      <c r="U8" s="23">
        <v>0.5266</v>
      </c>
      <c r="V8" s="30">
        <v>0.9113</v>
      </c>
      <c r="W8" s="33">
        <v>0.000614</v>
      </c>
      <c r="X8" s="34">
        <v>0.0052000000000000405</v>
      </c>
    </row>
    <row r="9" spans="1:24" ht="12.75">
      <c r="A9" s="77" t="s">
        <v>13</v>
      </c>
      <c r="B9" s="37"/>
      <c r="C9" s="42" t="s">
        <v>25</v>
      </c>
      <c r="D9" s="39"/>
      <c r="E9" s="8"/>
      <c r="F9" s="8"/>
      <c r="G9" s="8"/>
      <c r="H9" s="55" t="s">
        <v>13</v>
      </c>
      <c r="I9" s="56"/>
      <c r="J9" s="62" t="s">
        <v>30</v>
      </c>
      <c r="K9" s="58"/>
      <c r="L9" s="3"/>
      <c r="M9" s="3"/>
      <c r="N9" s="3"/>
      <c r="P9" s="18">
        <v>0.15</v>
      </c>
      <c r="Q9" s="19">
        <v>0.6296175220660348</v>
      </c>
      <c r="R9" s="18">
        <v>0.07</v>
      </c>
      <c r="S9" s="25">
        <v>0.34328358208955223</v>
      </c>
      <c r="T9" s="26">
        <v>0.6268656716417911</v>
      </c>
      <c r="U9" s="23">
        <v>0.473</v>
      </c>
      <c r="V9" s="30">
        <v>0.8891</v>
      </c>
      <c r="W9" s="33">
        <v>0.000684</v>
      </c>
      <c r="X9" s="34">
        <v>0.007000000000000039</v>
      </c>
    </row>
    <row r="10" spans="1:24" ht="12.75">
      <c r="A10" s="77" t="s">
        <v>2</v>
      </c>
      <c r="B10" s="37"/>
      <c r="C10" s="43" t="s">
        <v>3</v>
      </c>
      <c r="D10" s="39"/>
      <c r="E10" s="8"/>
      <c r="F10" s="8"/>
      <c r="G10" s="8"/>
      <c r="H10" s="55" t="s">
        <v>2</v>
      </c>
      <c r="I10" s="56"/>
      <c r="J10" s="63" t="s">
        <v>3</v>
      </c>
      <c r="K10" s="58"/>
      <c r="L10" s="3"/>
      <c r="M10" s="3"/>
      <c r="N10" s="3"/>
      <c r="P10" s="18">
        <v>0.106</v>
      </c>
      <c r="Q10" s="19">
        <v>0.5184700882641388</v>
      </c>
      <c r="R10" s="18">
        <v>0.05</v>
      </c>
      <c r="S10" s="25">
        <v>0.27611940298507465</v>
      </c>
      <c r="T10" s="26">
        <v>0.5432835820895523</v>
      </c>
      <c r="U10" s="23">
        <v>0.425</v>
      </c>
      <c r="V10" s="30">
        <v>0.8676</v>
      </c>
      <c r="W10" s="33">
        <v>0.000761</v>
      </c>
      <c r="X10" s="34">
        <v>0.009100000000000039</v>
      </c>
    </row>
    <row r="11" spans="1:24" ht="12.75">
      <c r="A11" s="77" t="s">
        <v>4</v>
      </c>
      <c r="B11" s="37"/>
      <c r="C11" s="43" t="s">
        <v>12</v>
      </c>
      <c r="D11" s="39"/>
      <c r="E11" s="8"/>
      <c r="F11" s="8"/>
      <c r="G11" s="8"/>
      <c r="H11" s="55" t="s">
        <v>4</v>
      </c>
      <c r="I11" s="56"/>
      <c r="J11" s="63" t="s">
        <v>12</v>
      </c>
      <c r="K11" s="58"/>
      <c r="L11" s="3"/>
      <c r="M11" s="3"/>
      <c r="N11" s="3"/>
      <c r="P11" s="20">
        <v>0.075</v>
      </c>
      <c r="Q11" s="21">
        <v>0.38803530565544314</v>
      </c>
      <c r="R11" s="20">
        <v>0.03</v>
      </c>
      <c r="S11" s="27">
        <v>0.14029850746268654</v>
      </c>
      <c r="T11" s="28">
        <v>0.3761194029850746</v>
      </c>
      <c r="U11" s="23">
        <v>0.3818</v>
      </c>
      <c r="V11" s="30">
        <v>0.8462000000000001</v>
      </c>
      <c r="W11" s="33">
        <v>0.000847</v>
      </c>
      <c r="X11" s="34">
        <v>0.0115</v>
      </c>
    </row>
    <row r="12" spans="1:24" ht="12.75">
      <c r="A12" s="77" t="s">
        <v>5</v>
      </c>
      <c r="B12" s="37"/>
      <c r="C12" s="43"/>
      <c r="D12" s="39"/>
      <c r="E12" s="8"/>
      <c r="F12" s="8"/>
      <c r="G12" s="8"/>
      <c r="H12" s="55" t="s">
        <v>5</v>
      </c>
      <c r="I12" s="56"/>
      <c r="J12" s="63"/>
      <c r="K12" s="58"/>
      <c r="L12" s="3"/>
      <c r="M12" s="3"/>
      <c r="N12" s="3"/>
      <c r="P12" s="12"/>
      <c r="Q12" s="12"/>
      <c r="R12" s="12"/>
      <c r="S12" s="12"/>
      <c r="T12" s="12"/>
      <c r="U12" s="13">
        <v>0.3429</v>
      </c>
      <c r="V12" s="30">
        <v>0.8240999999999999</v>
      </c>
      <c r="W12" s="33">
        <v>0.0009429999999999999</v>
      </c>
      <c r="X12" s="34">
        <v>0.0141</v>
      </c>
    </row>
    <row r="13" spans="1:24" ht="12.75">
      <c r="A13" s="77" t="s">
        <v>21</v>
      </c>
      <c r="B13" s="37"/>
      <c r="C13" s="44">
        <f>475.9-223.3</f>
        <v>252.59999999999997</v>
      </c>
      <c r="D13" s="39"/>
      <c r="E13" s="8"/>
      <c r="F13" s="8"/>
      <c r="G13" s="8"/>
      <c r="H13" s="55" t="s">
        <v>21</v>
      </c>
      <c r="I13" s="56"/>
      <c r="J13" s="64">
        <f>-M28+M29</f>
        <v>230.19999999999982</v>
      </c>
      <c r="K13" s="58"/>
      <c r="L13" s="3"/>
      <c r="M13" s="3"/>
      <c r="N13" s="3"/>
      <c r="P13" s="12"/>
      <c r="Q13" s="12"/>
      <c r="R13" s="12"/>
      <c r="S13" s="12"/>
      <c r="T13" s="12"/>
      <c r="U13" s="13">
        <v>0.3081</v>
      </c>
      <c r="V13" s="30">
        <v>0.8012</v>
      </c>
      <c r="W13" s="33">
        <v>0.0010500000000000002</v>
      </c>
      <c r="X13" s="34">
        <v>0.0169</v>
      </c>
    </row>
    <row r="14" spans="1:24" ht="12.75">
      <c r="A14" s="8"/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  <c r="M14" s="3"/>
      <c r="N14" s="3"/>
      <c r="P14" s="12"/>
      <c r="Q14" s="12"/>
      <c r="R14" s="12"/>
      <c r="S14" s="12"/>
      <c r="T14" s="12"/>
      <c r="U14" s="13">
        <v>0.2768</v>
      </c>
      <c r="V14" s="30">
        <v>0.7774</v>
      </c>
      <c r="W14" s="33">
        <v>0.001168</v>
      </c>
      <c r="X14" s="34">
        <v>0.019799999999999998</v>
      </c>
    </row>
    <row r="15" spans="1:24" ht="39.75" customHeight="1">
      <c r="A15" s="45" t="s">
        <v>6</v>
      </c>
      <c r="B15" s="45" t="s">
        <v>19</v>
      </c>
      <c r="C15" s="45" t="s">
        <v>20</v>
      </c>
      <c r="D15" s="45" t="s">
        <v>7</v>
      </c>
      <c r="E15" s="45" t="s">
        <v>8</v>
      </c>
      <c r="F15" s="45" t="s">
        <v>18</v>
      </c>
      <c r="G15" s="45" t="s">
        <v>23</v>
      </c>
      <c r="H15" s="5" t="s">
        <v>6</v>
      </c>
      <c r="I15" s="5" t="s">
        <v>19</v>
      </c>
      <c r="J15" s="5" t="s">
        <v>20</v>
      </c>
      <c r="K15" s="5" t="s">
        <v>7</v>
      </c>
      <c r="L15" s="5" t="s">
        <v>8</v>
      </c>
      <c r="M15" s="5" t="s">
        <v>18</v>
      </c>
      <c r="N15" s="5" t="s">
        <v>23</v>
      </c>
      <c r="P15" s="12"/>
      <c r="Q15" s="12"/>
      <c r="R15" s="12"/>
      <c r="S15" s="12"/>
      <c r="T15" s="12"/>
      <c r="U15" s="13">
        <v>0.2486</v>
      </c>
      <c r="V15" s="30">
        <v>0.7526</v>
      </c>
      <c r="W15" s="33">
        <v>0.0013009999999999999</v>
      </c>
      <c r="X15" s="34">
        <v>0.0227</v>
      </c>
    </row>
    <row r="16" spans="1:24" ht="12.75">
      <c r="A16" s="46">
        <v>4</v>
      </c>
      <c r="B16" s="46">
        <v>4.75</v>
      </c>
      <c r="C16" s="46">
        <v>0</v>
      </c>
      <c r="D16" s="47">
        <v>0</v>
      </c>
      <c r="E16" s="47">
        <v>1</v>
      </c>
      <c r="F16" s="46">
        <v>540.9</v>
      </c>
      <c r="G16" s="46">
        <v>540.9</v>
      </c>
      <c r="H16" s="6">
        <v>4</v>
      </c>
      <c r="I16" s="6">
        <v>4.75</v>
      </c>
      <c r="J16" s="6"/>
      <c r="K16" s="65"/>
      <c r="L16" s="6"/>
      <c r="M16" s="6">
        <v>540.9</v>
      </c>
      <c r="N16" s="6"/>
      <c r="P16" s="12"/>
      <c r="Q16" s="12"/>
      <c r="R16" s="12"/>
      <c r="S16" s="12"/>
      <c r="T16" s="12"/>
      <c r="U16" s="13">
        <v>0.2234</v>
      </c>
      <c r="V16" s="30">
        <v>0.7268000000000001</v>
      </c>
      <c r="W16" s="33">
        <v>0.0014479999999999999</v>
      </c>
      <c r="X16" s="34">
        <v>0.0256</v>
      </c>
    </row>
    <row r="17" spans="1:24" ht="12.75">
      <c r="A17" s="46">
        <v>10</v>
      </c>
      <c r="B17" s="46">
        <v>2</v>
      </c>
      <c r="C17" s="46">
        <f aca="true" t="shared" si="0" ref="C17:C26">G17-F17</f>
        <v>0</v>
      </c>
      <c r="D17" s="48">
        <f aca="true" t="shared" si="1" ref="D17:D26">C17/$C$27</f>
        <v>0</v>
      </c>
      <c r="E17" s="48">
        <f>1-D17</f>
        <v>1</v>
      </c>
      <c r="F17" s="46">
        <v>430.8</v>
      </c>
      <c r="G17" s="46">
        <v>430.8</v>
      </c>
      <c r="H17" s="6">
        <v>10</v>
      </c>
      <c r="I17" s="6">
        <v>2</v>
      </c>
      <c r="J17" s="6">
        <f aca="true" t="shared" si="2" ref="J17:J26">N17-M17</f>
        <v>0</v>
      </c>
      <c r="K17" s="66">
        <f aca="true" t="shared" si="3" ref="K17:K26">J17/$J$27</f>
        <v>0</v>
      </c>
      <c r="L17" s="67">
        <f>1-K17</f>
        <v>1</v>
      </c>
      <c r="M17" s="6">
        <v>430.8</v>
      </c>
      <c r="N17" s="6">
        <v>430.8</v>
      </c>
      <c r="P17" s="14"/>
      <c r="Q17" s="14"/>
      <c r="R17" s="14"/>
      <c r="S17" s="14"/>
      <c r="T17" s="14"/>
      <c r="U17" s="13">
        <v>0.2006</v>
      </c>
      <c r="V17" s="30">
        <v>0.7001000000000001</v>
      </c>
      <c r="W17" s="33">
        <v>0.0016120000000000002</v>
      </c>
      <c r="X17" s="34">
        <v>0.0285</v>
      </c>
    </row>
    <row r="18" spans="1:24" ht="12.75">
      <c r="A18" s="46">
        <v>20</v>
      </c>
      <c r="B18" s="46">
        <v>0.85</v>
      </c>
      <c r="C18" s="46">
        <f t="shared" si="0"/>
        <v>1.8000000000000114</v>
      </c>
      <c r="D18" s="48">
        <f t="shared" si="1"/>
        <v>0.007140023800079381</v>
      </c>
      <c r="E18" s="48">
        <f>E17-D18</f>
        <v>0.9928599761999206</v>
      </c>
      <c r="F18" s="46">
        <v>413.3</v>
      </c>
      <c r="G18" s="46">
        <v>415.1</v>
      </c>
      <c r="H18" s="6">
        <v>20</v>
      </c>
      <c r="I18" s="6">
        <v>0.85</v>
      </c>
      <c r="J18" s="6">
        <f t="shared" si="2"/>
        <v>1.6999999999999886</v>
      </c>
      <c r="K18" s="66">
        <f t="shared" si="3"/>
        <v>0.007420340462680002</v>
      </c>
      <c r="L18" s="67">
        <f>L17-K18</f>
        <v>0.99257965953732</v>
      </c>
      <c r="M18" s="6">
        <v>413.2</v>
      </c>
      <c r="N18" s="6">
        <v>414.9</v>
      </c>
      <c r="P18" s="12"/>
      <c r="Q18" s="12"/>
      <c r="R18" s="12"/>
      <c r="S18" s="12"/>
      <c r="T18" s="12"/>
      <c r="U18" s="13">
        <v>0.1803</v>
      </c>
      <c r="V18" s="30">
        <v>0.6727</v>
      </c>
      <c r="W18" s="33">
        <v>0.001794</v>
      </c>
      <c r="X18" s="34">
        <v>0.0313</v>
      </c>
    </row>
    <row r="19" spans="1:24" ht="12.75">
      <c r="A19" s="46">
        <v>40</v>
      </c>
      <c r="B19" s="46">
        <v>0.425</v>
      </c>
      <c r="C19" s="46">
        <f t="shared" si="0"/>
        <v>12.699999999999989</v>
      </c>
      <c r="D19" s="48">
        <f t="shared" si="1"/>
        <v>0.0503768345894486</v>
      </c>
      <c r="E19" s="48">
        <f aca="true" t="shared" si="4" ref="E19:E26">E18-D19</f>
        <v>0.942483141610472</v>
      </c>
      <c r="F19" s="46">
        <v>346.3</v>
      </c>
      <c r="G19" s="46">
        <v>359</v>
      </c>
      <c r="H19" s="6">
        <v>40</v>
      </c>
      <c r="I19" s="6">
        <v>0.425</v>
      </c>
      <c r="J19" s="6">
        <f t="shared" si="2"/>
        <v>11.300000000000011</v>
      </c>
      <c r="K19" s="66">
        <f t="shared" si="3"/>
        <v>0.049323439546049806</v>
      </c>
      <c r="L19" s="67">
        <f aca="true" t="shared" si="5" ref="L19:L26">L18-K19</f>
        <v>0.9432562199912702</v>
      </c>
      <c r="M19" s="6">
        <v>346.5</v>
      </c>
      <c r="N19" s="6">
        <v>357.8</v>
      </c>
      <c r="P19" s="12"/>
      <c r="Q19" s="12"/>
      <c r="R19" s="12"/>
      <c r="S19" s="12"/>
      <c r="T19" s="12"/>
      <c r="U19" s="13">
        <v>0.1619</v>
      </c>
      <c r="V19" s="30">
        <v>0.6448</v>
      </c>
      <c r="W19" s="33">
        <v>0.001997</v>
      </c>
      <c r="X19" s="34">
        <v>0.0341</v>
      </c>
    </row>
    <row r="20" spans="1:24" ht="12.75">
      <c r="A20" s="46">
        <v>50</v>
      </c>
      <c r="B20" s="46">
        <v>0.3</v>
      </c>
      <c r="C20" s="46">
        <f t="shared" si="0"/>
        <v>18.299999999999955</v>
      </c>
      <c r="D20" s="48">
        <f t="shared" si="1"/>
        <v>0.07259024196747307</v>
      </c>
      <c r="E20" s="48">
        <f t="shared" si="4"/>
        <v>0.8698928996429989</v>
      </c>
      <c r="F20" s="46">
        <v>385.1</v>
      </c>
      <c r="G20" s="46">
        <v>403.4</v>
      </c>
      <c r="H20" s="6">
        <v>50</v>
      </c>
      <c r="I20" s="6">
        <v>0.3</v>
      </c>
      <c r="J20" s="6">
        <f t="shared" si="2"/>
        <v>16.19999999999999</v>
      </c>
      <c r="K20" s="66">
        <f t="shared" si="3"/>
        <v>0.07071147970318632</v>
      </c>
      <c r="L20" s="67">
        <f t="shared" si="5"/>
        <v>0.8725447402880838</v>
      </c>
      <c r="M20" s="6">
        <v>385.2</v>
      </c>
      <c r="N20" s="6">
        <v>401.4</v>
      </c>
      <c r="P20" s="12"/>
      <c r="Q20" s="12"/>
      <c r="R20" s="12"/>
      <c r="S20" s="12"/>
      <c r="T20" s="12"/>
      <c r="U20" s="13">
        <v>0.1455</v>
      </c>
      <c r="V20" s="30">
        <v>0.6167</v>
      </c>
      <c r="W20" s="33">
        <v>0.0022229999999999997</v>
      </c>
      <c r="X20" s="34">
        <v>0.0369</v>
      </c>
    </row>
    <row r="21" spans="1:24" ht="12.75">
      <c r="A21" s="46">
        <v>60</v>
      </c>
      <c r="B21" s="46">
        <v>0.246</v>
      </c>
      <c r="C21" s="46">
        <f t="shared" si="0"/>
        <v>9.300000000000011</v>
      </c>
      <c r="D21" s="48">
        <f t="shared" si="1"/>
        <v>0.03689012296707662</v>
      </c>
      <c r="E21" s="48">
        <f t="shared" si="4"/>
        <v>0.8330027766759223</v>
      </c>
      <c r="F21" s="46">
        <v>449.7</v>
      </c>
      <c r="G21" s="46">
        <v>459</v>
      </c>
      <c r="H21" s="6">
        <v>60</v>
      </c>
      <c r="I21" s="6">
        <v>0.246</v>
      </c>
      <c r="J21" s="6">
        <f t="shared" si="2"/>
        <v>10.899999999999977</v>
      </c>
      <c r="K21" s="66">
        <f t="shared" si="3"/>
        <v>0.047577477084242585</v>
      </c>
      <c r="L21" s="67">
        <f t="shared" si="5"/>
        <v>0.8249672632038413</v>
      </c>
      <c r="M21" s="6">
        <v>449.6</v>
      </c>
      <c r="N21" s="6">
        <v>460.5</v>
      </c>
      <c r="P21" s="12"/>
      <c r="Q21" s="12"/>
      <c r="R21" s="12"/>
      <c r="S21" s="12"/>
      <c r="T21" s="12"/>
      <c r="U21" s="13">
        <v>0.1307</v>
      </c>
      <c r="V21" s="30">
        <v>0.5884</v>
      </c>
      <c r="W21" s="33">
        <v>0.002475</v>
      </c>
      <c r="X21" s="34">
        <v>0.03970000000000005</v>
      </c>
    </row>
    <row r="22" spans="1:24" ht="12.75">
      <c r="A22" s="46">
        <v>80</v>
      </c>
      <c r="B22" s="46">
        <v>0.177</v>
      </c>
      <c r="C22" s="46">
        <f t="shared" si="0"/>
        <v>25.399999999999977</v>
      </c>
      <c r="D22" s="48">
        <f t="shared" si="1"/>
        <v>0.1007536691788972</v>
      </c>
      <c r="E22" s="48">
        <f t="shared" si="4"/>
        <v>0.7322491074970251</v>
      </c>
      <c r="F22" s="46">
        <v>414.6</v>
      </c>
      <c r="G22" s="46">
        <v>440</v>
      </c>
      <c r="H22" s="6">
        <v>80</v>
      </c>
      <c r="I22" s="6">
        <v>0.177</v>
      </c>
      <c r="J22" s="6">
        <f t="shared" si="2"/>
        <v>21.19999999999999</v>
      </c>
      <c r="K22" s="66">
        <f t="shared" si="3"/>
        <v>0.09253601047577471</v>
      </c>
      <c r="L22" s="67">
        <f t="shared" si="5"/>
        <v>0.7324312527280665</v>
      </c>
      <c r="M22" s="6">
        <v>414.8</v>
      </c>
      <c r="N22" s="6">
        <v>436</v>
      </c>
      <c r="P22" s="12"/>
      <c r="Q22" s="12"/>
      <c r="R22" s="12"/>
      <c r="S22" s="12"/>
      <c r="T22" s="12"/>
      <c r="U22" s="13">
        <v>0.1174</v>
      </c>
      <c r="V22" s="30">
        <v>0.5598</v>
      </c>
      <c r="W22" s="33">
        <v>0.002755</v>
      </c>
      <c r="X22" s="34">
        <v>0.04250000000000005</v>
      </c>
    </row>
    <row r="23" spans="1:24" ht="12.75">
      <c r="A23" s="46">
        <v>100</v>
      </c>
      <c r="B23" s="46">
        <v>0.15</v>
      </c>
      <c r="C23" s="46">
        <f t="shared" si="0"/>
        <v>35.80000000000001</v>
      </c>
      <c r="D23" s="48">
        <f t="shared" si="1"/>
        <v>0.1420071400238002</v>
      </c>
      <c r="E23" s="48">
        <f t="shared" si="4"/>
        <v>0.5902419674732249</v>
      </c>
      <c r="F23" s="46">
        <v>312.3</v>
      </c>
      <c r="G23" s="46">
        <v>348.1</v>
      </c>
      <c r="H23" s="6">
        <v>100</v>
      </c>
      <c r="I23" s="6">
        <v>0.15</v>
      </c>
      <c r="J23" s="6">
        <f t="shared" si="2"/>
        <v>32.900000000000034</v>
      </c>
      <c r="K23" s="66">
        <f t="shared" si="3"/>
        <v>0.14360541248363173</v>
      </c>
      <c r="L23" s="67">
        <f t="shared" si="5"/>
        <v>0.5888258402444349</v>
      </c>
      <c r="M23" s="6">
        <v>312.4</v>
      </c>
      <c r="N23" s="6">
        <v>345.3</v>
      </c>
      <c r="P23" s="12"/>
      <c r="Q23" s="12"/>
      <c r="R23" s="12"/>
      <c r="S23" s="12"/>
      <c r="T23" s="12"/>
      <c r="U23" s="13">
        <v>0.1055</v>
      </c>
      <c r="V23" s="30">
        <v>0.5307</v>
      </c>
      <c r="W23" s="33">
        <v>0.0030670000000000003</v>
      </c>
      <c r="X23" s="34">
        <v>0.04540000000000005</v>
      </c>
    </row>
    <row r="24" spans="1:24" ht="12.75">
      <c r="A24" s="46">
        <v>140</v>
      </c>
      <c r="B24" s="46">
        <v>0.106</v>
      </c>
      <c r="C24" s="46">
        <f t="shared" si="0"/>
        <v>38.39999999999998</v>
      </c>
      <c r="D24" s="48">
        <f t="shared" si="1"/>
        <v>0.15232050773502576</v>
      </c>
      <c r="E24" s="48">
        <f t="shared" si="4"/>
        <v>0.4379214597381991</v>
      </c>
      <c r="F24" s="46">
        <v>342.1</v>
      </c>
      <c r="G24" s="46">
        <v>380.5</v>
      </c>
      <c r="H24" s="6">
        <v>140</v>
      </c>
      <c r="I24" s="6">
        <v>0.106</v>
      </c>
      <c r="J24" s="6">
        <f t="shared" si="2"/>
        <v>31.5</v>
      </c>
      <c r="K24" s="66">
        <f t="shared" si="3"/>
        <v>0.13749454386730683</v>
      </c>
      <c r="L24" s="67">
        <f t="shared" si="5"/>
        <v>0.451331296377128</v>
      </c>
      <c r="M24" s="6">
        <v>342.4</v>
      </c>
      <c r="N24" s="6">
        <v>373.9</v>
      </c>
      <c r="P24" s="12"/>
      <c r="Q24" s="12"/>
      <c r="R24" s="12"/>
      <c r="S24" s="12"/>
      <c r="T24" s="12"/>
      <c r="U24" s="13">
        <v>0.09474</v>
      </c>
      <c r="V24" s="30">
        <v>0.501</v>
      </c>
      <c r="W24" s="33">
        <v>0.003414</v>
      </c>
      <c r="X24" s="34">
        <v>0.048400000000000054</v>
      </c>
    </row>
    <row r="25" spans="1:24" ht="12.75">
      <c r="A25" s="46">
        <v>200</v>
      </c>
      <c r="B25" s="46">
        <v>0.075</v>
      </c>
      <c r="C25" s="46">
        <f t="shared" si="0"/>
        <v>39.10000000000002</v>
      </c>
      <c r="D25" s="48">
        <f t="shared" si="1"/>
        <v>0.155097183657279</v>
      </c>
      <c r="E25" s="48">
        <f t="shared" si="4"/>
        <v>0.2828242760809201</v>
      </c>
      <c r="F25" s="46">
        <v>346.7</v>
      </c>
      <c r="G25" s="46">
        <v>385.8</v>
      </c>
      <c r="H25" s="6">
        <v>200</v>
      </c>
      <c r="I25" s="6">
        <v>0.075</v>
      </c>
      <c r="J25" s="6">
        <f t="shared" si="2"/>
        <v>32.900000000000034</v>
      </c>
      <c r="K25" s="66">
        <f t="shared" si="3"/>
        <v>0.14360541248363173</v>
      </c>
      <c r="L25" s="67">
        <f t="shared" si="5"/>
        <v>0.30772588389349625</v>
      </c>
      <c r="M25" s="6">
        <v>310.7</v>
      </c>
      <c r="N25" s="6">
        <v>343.6</v>
      </c>
      <c r="P25" s="12"/>
      <c r="Q25" s="12"/>
      <c r="R25" s="12"/>
      <c r="S25" s="12"/>
      <c r="T25" s="12"/>
      <c r="U25" s="13">
        <v>0.08511</v>
      </c>
      <c r="V25" s="30">
        <v>0.4705</v>
      </c>
      <c r="W25" s="33">
        <v>0.0038</v>
      </c>
      <c r="X25" s="34">
        <v>0.051500000000000004</v>
      </c>
    </row>
    <row r="26" spans="1:24" ht="12.75">
      <c r="A26" s="46" t="s">
        <v>9</v>
      </c>
      <c r="B26" s="79" t="s">
        <v>31</v>
      </c>
      <c r="C26" s="49">
        <f t="shared" si="0"/>
        <v>71.29999999999995</v>
      </c>
      <c r="D26" s="48">
        <f t="shared" si="1"/>
        <v>0.2828242760809202</v>
      </c>
      <c r="E26" s="48">
        <f t="shared" si="4"/>
        <v>0</v>
      </c>
      <c r="F26" s="46">
        <v>282.6</v>
      </c>
      <c r="G26" s="46">
        <v>353.9</v>
      </c>
      <c r="H26" s="6" t="s">
        <v>9</v>
      </c>
      <c r="I26" s="83" t="s">
        <v>31</v>
      </c>
      <c r="J26" s="68">
        <f t="shared" si="2"/>
        <v>70.5</v>
      </c>
      <c r="K26" s="66">
        <f t="shared" si="3"/>
        <v>0.30772588389349625</v>
      </c>
      <c r="L26" s="67">
        <f t="shared" si="5"/>
        <v>0</v>
      </c>
      <c r="M26" s="6">
        <v>282.6</v>
      </c>
      <c r="N26" s="6">
        <v>353.1</v>
      </c>
      <c r="P26" s="12"/>
      <c r="Q26" s="12"/>
      <c r="R26" s="12"/>
      <c r="S26" s="12"/>
      <c r="T26" s="12"/>
      <c r="U26" s="13">
        <v>0.07646</v>
      </c>
      <c r="V26" s="30">
        <v>0.4391</v>
      </c>
      <c r="W26" s="33">
        <v>0.00423</v>
      </c>
      <c r="X26" s="34">
        <v>0.0548</v>
      </c>
    </row>
    <row r="27" spans="1:24" ht="12.75">
      <c r="A27" s="50"/>
      <c r="B27" s="77" t="s">
        <v>42</v>
      </c>
      <c r="C27" s="80">
        <f>SUM(C17:C26)</f>
        <v>252.0999999999999</v>
      </c>
      <c r="D27" s="78"/>
      <c r="E27" s="8"/>
      <c r="F27" s="8"/>
      <c r="G27" s="8"/>
      <c r="H27" s="3"/>
      <c r="I27" s="55" t="s">
        <v>42</v>
      </c>
      <c r="J27" s="54">
        <f>SUM(J17:J26)</f>
        <v>229.10000000000002</v>
      </c>
      <c r="K27" s="3"/>
      <c r="L27" s="51" t="s">
        <v>38</v>
      </c>
      <c r="M27" s="69"/>
      <c r="N27" s="52" t="s">
        <v>39</v>
      </c>
      <c r="P27" s="12"/>
      <c r="Q27" s="12"/>
      <c r="R27" s="12"/>
      <c r="S27" s="12"/>
      <c r="T27" s="12"/>
      <c r="U27" s="15">
        <v>0.06868</v>
      </c>
      <c r="V27" s="31">
        <v>0.40700000000000003</v>
      </c>
      <c r="W27" s="33">
        <v>0.004709</v>
      </c>
      <c r="X27" s="34">
        <v>0.0583</v>
      </c>
    </row>
    <row r="28" spans="1:24" ht="12.75">
      <c r="A28" s="8"/>
      <c r="B28" s="81" t="s">
        <v>26</v>
      </c>
      <c r="C28" s="82">
        <f>(C13-C27)/C13</f>
        <v>0.0019794140934285705</v>
      </c>
      <c r="D28" s="8"/>
      <c r="E28" s="8"/>
      <c r="F28" s="8"/>
      <c r="G28" s="8"/>
      <c r="H28" s="3"/>
      <c r="I28" s="70" t="s">
        <v>43</v>
      </c>
      <c r="J28" s="71">
        <f>(J13-J27)/J13</f>
        <v>0.004778453518678524</v>
      </c>
      <c r="K28" s="53"/>
      <c r="L28" s="72" t="s">
        <v>41</v>
      </c>
      <c r="M28" s="73">
        <f>SUM(M17:M26)</f>
        <v>3688.2000000000003</v>
      </c>
      <c r="N28" s="74"/>
      <c r="P28" s="12"/>
      <c r="Q28" s="12"/>
      <c r="R28" s="12"/>
      <c r="S28" s="12"/>
      <c r="T28" s="12"/>
      <c r="U28" s="13">
        <v>0.0617</v>
      </c>
      <c r="V28" s="30">
        <v>0.37450000000000006</v>
      </c>
      <c r="W28" s="33">
        <v>0.005241</v>
      </c>
      <c r="X28" s="34">
        <v>0.061900000000000004</v>
      </c>
    </row>
    <row r="29" spans="1:24" ht="12.75">
      <c r="A29" s="8"/>
      <c r="B29" s="8"/>
      <c r="C29" s="8"/>
      <c r="D29" s="8"/>
      <c r="E29" s="8"/>
      <c r="F29" s="8"/>
      <c r="G29" s="8"/>
      <c r="H29" s="3"/>
      <c r="I29" s="3"/>
      <c r="J29" s="3"/>
      <c r="K29" s="3"/>
      <c r="L29" s="70" t="s">
        <v>40</v>
      </c>
      <c r="M29" s="75">
        <v>3918.4</v>
      </c>
      <c r="N29" s="76">
        <f>SUM(N17:N26)</f>
        <v>3917.3</v>
      </c>
      <c r="P29" s="12"/>
      <c r="Q29" s="12"/>
      <c r="R29" s="12"/>
      <c r="S29" s="12"/>
      <c r="T29" s="12"/>
      <c r="U29" s="13">
        <v>0.05543</v>
      </c>
      <c r="V29" s="30">
        <v>0.3421</v>
      </c>
      <c r="W29" s="33">
        <v>0.005835</v>
      </c>
      <c r="X29" s="34">
        <v>0.06570000000000001</v>
      </c>
    </row>
    <row r="30" spans="16:24" s="1" customFormat="1" ht="13.5" customHeight="1">
      <c r="P30" s="12"/>
      <c r="Q30" s="12"/>
      <c r="R30" s="12"/>
      <c r="S30" s="12"/>
      <c r="T30" s="12"/>
      <c r="U30" s="13">
        <v>0.04979</v>
      </c>
      <c r="V30" s="30">
        <v>0.3103</v>
      </c>
      <c r="W30" s="33">
        <v>0.006495</v>
      </c>
      <c r="X30" s="34">
        <v>0.0697</v>
      </c>
    </row>
    <row r="31" spans="16:24" ht="13.5" customHeight="1">
      <c r="P31" s="12"/>
      <c r="Q31" s="12"/>
      <c r="R31" s="12"/>
      <c r="S31" s="12"/>
      <c r="T31" s="12"/>
      <c r="U31" s="13">
        <v>0.04473</v>
      </c>
      <c r="V31" s="30">
        <v>0.2796</v>
      </c>
      <c r="W31" s="33">
        <v>0.00723</v>
      </c>
      <c r="X31" s="34">
        <v>0.0739</v>
      </c>
    </row>
    <row r="32" spans="16:24" ht="13.5" customHeight="1">
      <c r="P32" s="12"/>
      <c r="Q32" s="12"/>
      <c r="R32" s="12"/>
      <c r="S32" s="12"/>
      <c r="T32" s="12"/>
      <c r="U32" s="13">
        <v>0.04018</v>
      </c>
      <c r="V32" s="30">
        <v>0.2506</v>
      </c>
      <c r="W32" s="33">
        <v>0.008048</v>
      </c>
      <c r="X32" s="34">
        <v>0.07840000000000005</v>
      </c>
    </row>
    <row r="33" spans="16:24" ht="13.5" customHeight="1">
      <c r="P33" s="12"/>
      <c r="Q33" s="12"/>
      <c r="R33" s="12"/>
      <c r="S33" s="12"/>
      <c r="T33" s="12"/>
      <c r="U33" s="13">
        <v>0.0361</v>
      </c>
      <c r="V33" s="30">
        <v>0.2236</v>
      </c>
      <c r="W33" s="33">
        <v>0.008959</v>
      </c>
      <c r="X33" s="34">
        <v>0.08330000000000005</v>
      </c>
    </row>
    <row r="34" spans="16:24" ht="13.5" customHeight="1">
      <c r="P34" s="12"/>
      <c r="Q34" s="12"/>
      <c r="R34" s="12"/>
      <c r="S34" s="12"/>
      <c r="T34" s="12"/>
      <c r="U34" s="13">
        <v>0.03243</v>
      </c>
      <c r="V34" s="30">
        <v>0.19879999999999998</v>
      </c>
      <c r="W34" s="33">
        <v>0.009972</v>
      </c>
      <c r="X34" s="34">
        <v>0.0885</v>
      </c>
    </row>
    <row r="35" spans="16:24" ht="13.5" customHeight="1">
      <c r="P35" s="12"/>
      <c r="Q35" s="12"/>
      <c r="R35" s="12"/>
      <c r="S35" s="12"/>
      <c r="T35" s="12"/>
      <c r="U35" s="13">
        <v>0.02913</v>
      </c>
      <c r="V35" s="30">
        <v>0.17629999999999998</v>
      </c>
      <c r="W35" s="33">
        <v>0.0111</v>
      </c>
      <c r="X35" s="34">
        <v>0.09400000000000006</v>
      </c>
    </row>
    <row r="36" spans="16:24" ht="13.5" customHeight="1">
      <c r="P36" s="12"/>
      <c r="Q36" s="12"/>
      <c r="R36" s="12"/>
      <c r="S36" s="12"/>
      <c r="T36" s="12"/>
      <c r="U36" s="13">
        <v>0.02617</v>
      </c>
      <c r="V36" s="30">
        <v>0.156</v>
      </c>
      <c r="W36" s="33">
        <v>0.01236</v>
      </c>
      <c r="X36" s="34">
        <v>0.09980000000000006</v>
      </c>
    </row>
    <row r="37" spans="16:24" ht="13.5" customHeight="1">
      <c r="P37" s="12"/>
      <c r="Q37" s="12"/>
      <c r="R37" s="12"/>
      <c r="S37" s="12"/>
      <c r="T37" s="12"/>
      <c r="U37" s="13">
        <v>0.02351</v>
      </c>
      <c r="V37" s="30">
        <v>0.1378</v>
      </c>
      <c r="W37" s="33">
        <v>0.01376</v>
      </c>
      <c r="X37" s="34">
        <v>0.1059</v>
      </c>
    </row>
    <row r="38" spans="16:24" ht="13.5" customHeight="1">
      <c r="P38" s="12"/>
      <c r="Q38" s="12"/>
      <c r="R38" s="12"/>
      <c r="S38" s="12"/>
      <c r="T38" s="12"/>
      <c r="U38" s="13">
        <v>0.02112</v>
      </c>
      <c r="V38" s="30">
        <v>0.1216</v>
      </c>
      <c r="W38" s="33">
        <v>0.01531</v>
      </c>
      <c r="X38" s="34">
        <v>0.11230000000000001</v>
      </c>
    </row>
    <row r="39" spans="16:24" ht="13.5" customHeight="1">
      <c r="P39" s="12"/>
      <c r="Q39" s="12"/>
      <c r="R39" s="12"/>
      <c r="S39" s="12"/>
      <c r="T39" s="12"/>
      <c r="U39" s="13">
        <v>0.01897</v>
      </c>
      <c r="V39" s="30">
        <v>0.1072</v>
      </c>
      <c r="W39" s="33">
        <v>0.01705</v>
      </c>
      <c r="X39" s="34">
        <v>0.11900000000000001</v>
      </c>
    </row>
    <row r="40" spans="16:24" ht="13.5" customHeight="1">
      <c r="P40" s="12"/>
      <c r="Q40" s="12"/>
      <c r="R40" s="12"/>
      <c r="S40" s="12"/>
      <c r="T40" s="12"/>
      <c r="U40" s="13">
        <v>0.01705</v>
      </c>
      <c r="V40" s="30">
        <v>0.0944</v>
      </c>
      <c r="W40" s="33">
        <v>0.018969999999999997</v>
      </c>
      <c r="X40" s="34">
        <v>0.12619999999999998</v>
      </c>
    </row>
    <row r="41" spans="16:24" ht="13.5" customHeight="1">
      <c r="P41" s="12"/>
      <c r="Q41" s="12"/>
      <c r="R41" s="12"/>
      <c r="S41" s="12"/>
      <c r="T41" s="12"/>
      <c r="U41" s="13">
        <v>0.01531</v>
      </c>
      <c r="V41" s="30">
        <v>0.08310000000000001</v>
      </c>
      <c r="W41" s="33">
        <v>0.02112</v>
      </c>
      <c r="X41" s="34">
        <v>0.134</v>
      </c>
    </row>
    <row r="42" spans="1:24" ht="12.75">
      <c r="A42" s="10"/>
      <c r="B42" s="10"/>
      <c r="C42" s="10"/>
      <c r="P42" s="12"/>
      <c r="Q42" s="12"/>
      <c r="R42" s="12"/>
      <c r="S42" s="12"/>
      <c r="T42" s="12"/>
      <c r="U42" s="13">
        <v>0.01376</v>
      </c>
      <c r="V42" s="30">
        <v>0.0732</v>
      </c>
      <c r="W42" s="33">
        <v>0.023510000000000003</v>
      </c>
      <c r="X42" s="34">
        <v>0.1424</v>
      </c>
    </row>
    <row r="43" spans="16:24" ht="12.75">
      <c r="P43" s="12"/>
      <c r="Q43" s="12"/>
      <c r="R43" s="12"/>
      <c r="S43" s="12"/>
      <c r="T43" s="12"/>
      <c r="U43" s="13">
        <v>0.01236</v>
      </c>
      <c r="V43" s="30">
        <v>0.0645</v>
      </c>
      <c r="W43" s="33">
        <v>0.026170000000000002</v>
      </c>
      <c r="X43" s="34">
        <v>0.1514</v>
      </c>
    </row>
    <row r="44" spans="16:24" ht="12.75">
      <c r="P44" s="12"/>
      <c r="Q44" s="12"/>
      <c r="R44" s="12"/>
      <c r="S44" s="12"/>
      <c r="T44" s="12"/>
      <c r="U44" s="13">
        <v>0.0111</v>
      </c>
      <c r="V44" s="30">
        <v>0.057</v>
      </c>
      <c r="W44" s="33">
        <v>0.02913</v>
      </c>
      <c r="X44" s="34">
        <v>0.1611</v>
      </c>
    </row>
    <row r="45" spans="16:24" ht="12.75">
      <c r="P45" s="12"/>
      <c r="Q45" s="12"/>
      <c r="R45" s="12"/>
      <c r="S45" s="12"/>
      <c r="T45" s="12"/>
      <c r="U45" s="13">
        <v>0.009972</v>
      </c>
      <c r="V45" s="30">
        <v>0.0506</v>
      </c>
      <c r="W45" s="33">
        <v>0.03243</v>
      </c>
      <c r="X45" s="34">
        <v>0.17149999999999999</v>
      </c>
    </row>
    <row r="46" spans="16:24" ht="12.75">
      <c r="P46" s="12"/>
      <c r="Q46" s="12"/>
      <c r="R46" s="12"/>
      <c r="S46" s="12"/>
      <c r="T46" s="12"/>
      <c r="U46" s="13">
        <v>0.008959</v>
      </c>
      <c r="V46" s="30">
        <v>0.0452</v>
      </c>
      <c r="W46" s="33">
        <v>0.0361</v>
      </c>
      <c r="X46" s="34">
        <v>0.1827</v>
      </c>
    </row>
    <row r="47" spans="16:24" ht="12.75">
      <c r="P47" s="12"/>
      <c r="Q47" s="12"/>
      <c r="R47" s="12"/>
      <c r="S47" s="12"/>
      <c r="T47" s="12"/>
      <c r="U47" s="13">
        <v>0.008048</v>
      </c>
      <c r="V47" s="30">
        <v>0.0406</v>
      </c>
      <c r="W47" s="33">
        <v>0.04018</v>
      </c>
      <c r="X47" s="34">
        <v>0.1946</v>
      </c>
    </row>
    <row r="48" spans="16:24" ht="12.75">
      <c r="P48" s="12"/>
      <c r="Q48" s="12"/>
      <c r="R48" s="12"/>
      <c r="S48" s="12"/>
      <c r="T48" s="12"/>
      <c r="U48" s="13">
        <v>0.00723</v>
      </c>
      <c r="V48" s="30">
        <v>0.0368</v>
      </c>
      <c r="W48" s="33">
        <v>0.04473</v>
      </c>
      <c r="X48" s="34">
        <v>0.2075</v>
      </c>
    </row>
    <row r="49" spans="16:24" ht="12.75">
      <c r="P49" s="12"/>
      <c r="Q49" s="12"/>
      <c r="R49" s="12"/>
      <c r="S49" s="12"/>
      <c r="T49" s="12"/>
      <c r="U49" s="13">
        <v>0.006495</v>
      </c>
      <c r="V49" s="30">
        <v>0.0337</v>
      </c>
      <c r="W49" s="33">
        <v>0.04979</v>
      </c>
      <c r="X49" s="34">
        <v>0.2214</v>
      </c>
    </row>
    <row r="50" spans="16:24" ht="12.75">
      <c r="P50" s="12"/>
      <c r="Q50" s="12"/>
      <c r="R50" s="12"/>
      <c r="S50" s="12"/>
      <c r="T50" s="12"/>
      <c r="U50" s="13">
        <v>0.005835</v>
      </c>
      <c r="V50" s="30">
        <v>0.0311</v>
      </c>
      <c r="W50" s="33">
        <v>0.05543</v>
      </c>
      <c r="X50" s="34">
        <v>0.2366</v>
      </c>
    </row>
    <row r="51" spans="16:24" ht="12.75">
      <c r="P51" s="12"/>
      <c r="Q51" s="12"/>
      <c r="R51" s="12"/>
      <c r="S51" s="12"/>
      <c r="T51" s="12"/>
      <c r="U51" s="15">
        <v>0.005241</v>
      </c>
      <c r="V51" s="31">
        <v>0.028900000000000002</v>
      </c>
      <c r="W51" s="33">
        <v>0.061700000000000005</v>
      </c>
      <c r="X51" s="34">
        <v>0.2532</v>
      </c>
    </row>
    <row r="52" spans="16:24" ht="12.75">
      <c r="P52" s="12"/>
      <c r="Q52" s="12"/>
      <c r="R52" s="12"/>
      <c r="S52" s="12"/>
      <c r="T52" s="12"/>
      <c r="U52" s="13">
        <v>0.004709</v>
      </c>
      <c r="V52" s="30">
        <v>0.027000000000000003</v>
      </c>
      <c r="W52" s="33">
        <v>0.06868</v>
      </c>
      <c r="X52" s="34">
        <v>0.27149999999999996</v>
      </c>
    </row>
    <row r="53" spans="16:24" ht="12.75">
      <c r="P53" s="12"/>
      <c r="Q53" s="12"/>
      <c r="R53" s="12"/>
      <c r="S53" s="12"/>
      <c r="T53" s="12"/>
      <c r="U53" s="13">
        <v>0.00423</v>
      </c>
      <c r="V53" s="30">
        <v>0.0254</v>
      </c>
      <c r="W53" s="33">
        <v>0.07646</v>
      </c>
      <c r="X53" s="34">
        <v>0.2917</v>
      </c>
    </row>
    <row r="54" spans="16:24" ht="12.75">
      <c r="P54" s="12"/>
      <c r="Q54" s="12"/>
      <c r="R54" s="12"/>
      <c r="S54" s="12"/>
      <c r="T54" s="12"/>
      <c r="U54" s="13">
        <v>0.0038</v>
      </c>
      <c r="V54" s="30">
        <v>0.024</v>
      </c>
      <c r="W54" s="33">
        <v>0.08511</v>
      </c>
      <c r="X54" s="34">
        <v>0.3139</v>
      </c>
    </row>
    <row r="55" spans="16:24" ht="12.75">
      <c r="P55" s="12"/>
      <c r="Q55" s="12"/>
      <c r="R55" s="12"/>
      <c r="S55" s="12"/>
      <c r="T55" s="12"/>
      <c r="U55" s="13">
        <v>0.003414</v>
      </c>
      <c r="V55" s="30">
        <v>0.022799999999999997</v>
      </c>
      <c r="W55" s="33">
        <v>0.09473999999999999</v>
      </c>
      <c r="X55" s="34">
        <v>0.33840000000000003</v>
      </c>
    </row>
    <row r="56" spans="16:24" ht="12.75">
      <c r="P56" s="12"/>
      <c r="Q56" s="12"/>
      <c r="R56" s="12"/>
      <c r="S56" s="12"/>
      <c r="T56" s="12"/>
      <c r="U56" s="13">
        <v>0.003067</v>
      </c>
      <c r="V56" s="30">
        <v>0.0217</v>
      </c>
      <c r="W56" s="33">
        <v>0.1055</v>
      </c>
      <c r="X56" s="34">
        <v>0.3654</v>
      </c>
    </row>
    <row r="57" spans="16:24" ht="12.75">
      <c r="P57" s="12"/>
      <c r="Q57" s="12"/>
      <c r="R57" s="12"/>
      <c r="S57" s="12"/>
      <c r="T57" s="12"/>
      <c r="U57" s="13">
        <v>0.002755</v>
      </c>
      <c r="V57" s="30">
        <v>0.0207</v>
      </c>
      <c r="W57" s="33">
        <v>0.1174</v>
      </c>
      <c r="X57" s="34">
        <v>0.395</v>
      </c>
    </row>
    <row r="58" spans="9:24" ht="12.75">
      <c r="I58" s="11"/>
      <c r="K58" s="11"/>
      <c r="L58" s="11"/>
      <c r="M58" s="11"/>
      <c r="P58" s="12"/>
      <c r="Q58" s="12"/>
      <c r="R58" s="12"/>
      <c r="S58" s="12"/>
      <c r="T58" s="12"/>
      <c r="U58" s="13">
        <v>0.002475</v>
      </c>
      <c r="V58" s="30">
        <v>0.0197</v>
      </c>
      <c r="W58" s="33">
        <v>0.13069999999999998</v>
      </c>
      <c r="X58" s="34">
        <v>0.42719999999999997</v>
      </c>
    </row>
    <row r="59" spans="9:24" ht="12.75">
      <c r="I59" s="11"/>
      <c r="K59" s="11"/>
      <c r="L59" s="11"/>
      <c r="M59" s="11"/>
      <c r="P59" s="12"/>
      <c r="Q59" s="12"/>
      <c r="R59" s="12"/>
      <c r="S59" s="12"/>
      <c r="T59" s="12"/>
      <c r="U59" s="13">
        <v>0.002223</v>
      </c>
      <c r="V59" s="30">
        <v>0.0187</v>
      </c>
      <c r="W59" s="33">
        <v>0.1455</v>
      </c>
      <c r="X59" s="34">
        <v>0.462</v>
      </c>
    </row>
    <row r="60" spans="9:24" ht="12.75">
      <c r="I60" s="11"/>
      <c r="K60" s="11"/>
      <c r="L60" s="11"/>
      <c r="M60" s="11"/>
      <c r="P60" s="12"/>
      <c r="Q60" s="12"/>
      <c r="R60" s="12"/>
      <c r="S60" s="12"/>
      <c r="T60" s="12"/>
      <c r="U60" s="13">
        <v>0.001997</v>
      </c>
      <c r="V60" s="30">
        <v>0.0177</v>
      </c>
      <c r="W60" s="33">
        <v>0.16190000000000002</v>
      </c>
      <c r="X60" s="34">
        <v>0.49920000000000003</v>
      </c>
    </row>
    <row r="61" spans="9:24" ht="12.75">
      <c r="I61" s="11"/>
      <c r="K61" s="11"/>
      <c r="L61" s="11"/>
      <c r="M61" s="11"/>
      <c r="P61" s="12"/>
      <c r="Q61" s="12"/>
      <c r="R61" s="12"/>
      <c r="S61" s="12"/>
      <c r="T61" s="12"/>
      <c r="U61" s="13">
        <v>0.001794</v>
      </c>
      <c r="V61" s="30">
        <v>0.0166</v>
      </c>
      <c r="W61" s="33">
        <v>0.18030000000000002</v>
      </c>
      <c r="X61" s="34">
        <v>0.5385</v>
      </c>
    </row>
    <row r="62" spans="9:24" ht="12.75">
      <c r="I62" s="11"/>
      <c r="K62" s="11"/>
      <c r="L62" s="11"/>
      <c r="M62" s="11"/>
      <c r="P62" s="12"/>
      <c r="Q62" s="12"/>
      <c r="R62" s="12"/>
      <c r="S62" s="12"/>
      <c r="T62" s="12"/>
      <c r="U62" s="13">
        <v>0.001612</v>
      </c>
      <c r="V62" s="30">
        <v>0.0155</v>
      </c>
      <c r="W62" s="33">
        <v>0.2006</v>
      </c>
      <c r="X62" s="34">
        <v>0.5795</v>
      </c>
    </row>
    <row r="63" spans="9:24" ht="12.75">
      <c r="I63" s="11"/>
      <c r="K63" s="11"/>
      <c r="L63" s="11"/>
      <c r="M63" s="11"/>
      <c r="P63" s="12"/>
      <c r="Q63" s="12"/>
      <c r="R63" s="12"/>
      <c r="S63" s="12"/>
      <c r="T63" s="12"/>
      <c r="U63" s="13">
        <v>0.001448</v>
      </c>
      <c r="V63" s="30">
        <v>0.0143</v>
      </c>
      <c r="W63" s="33">
        <v>0.22340000000000002</v>
      </c>
      <c r="X63" s="34">
        <v>0.6215999999999999</v>
      </c>
    </row>
    <row r="64" spans="9:24" ht="12.75">
      <c r="I64" s="11"/>
      <c r="K64" s="11"/>
      <c r="L64" s="11"/>
      <c r="M64" s="11"/>
      <c r="P64" s="12"/>
      <c r="Q64" s="12"/>
      <c r="R64" s="12"/>
      <c r="S64" s="12"/>
      <c r="T64" s="12"/>
      <c r="U64" s="13">
        <v>0.001301</v>
      </c>
      <c r="V64" s="30">
        <v>0.013000000000000001</v>
      </c>
      <c r="W64" s="33">
        <v>0.2486</v>
      </c>
      <c r="X64" s="34">
        <v>0.6642</v>
      </c>
    </row>
    <row r="65" spans="9:24" ht="12.75">
      <c r="I65" s="11"/>
      <c r="K65" s="11"/>
      <c r="L65" s="11"/>
      <c r="M65" s="11"/>
      <c r="P65" s="12"/>
      <c r="Q65" s="12"/>
      <c r="R65" s="12"/>
      <c r="S65" s="12"/>
      <c r="T65" s="12"/>
      <c r="U65" s="13">
        <v>0.001168</v>
      </c>
      <c r="V65" s="30">
        <v>0.0116</v>
      </c>
      <c r="W65" s="33">
        <v>0.2768</v>
      </c>
      <c r="X65" s="34">
        <v>0.7064</v>
      </c>
    </row>
    <row r="66" spans="9:24" ht="12.75">
      <c r="I66" s="11"/>
      <c r="K66" s="11"/>
      <c r="L66" s="11"/>
      <c r="M66" s="11"/>
      <c r="P66" s="12"/>
      <c r="Q66" s="12"/>
      <c r="R66" s="12"/>
      <c r="S66" s="12"/>
      <c r="T66" s="12"/>
      <c r="U66" s="13">
        <v>0.00105</v>
      </c>
      <c r="V66" s="30">
        <v>0.0102</v>
      </c>
      <c r="W66" s="33">
        <v>0.30810000000000004</v>
      </c>
      <c r="X66" s="34">
        <v>0.7473000000000001</v>
      </c>
    </row>
    <row r="67" spans="9:24" ht="12.75">
      <c r="I67" s="11"/>
      <c r="K67" s="11"/>
      <c r="L67" s="11"/>
      <c r="M67" s="11"/>
      <c r="P67" s="12"/>
      <c r="Q67" s="12"/>
      <c r="R67" s="12"/>
      <c r="S67" s="12"/>
      <c r="T67" s="12"/>
      <c r="U67" s="13">
        <v>0.000943</v>
      </c>
      <c r="V67" s="30">
        <v>0.0088</v>
      </c>
      <c r="W67" s="33">
        <v>0.3429</v>
      </c>
      <c r="X67" s="34">
        <v>0.7861</v>
      </c>
    </row>
    <row r="68" spans="9:24" ht="12.75">
      <c r="I68" s="11"/>
      <c r="K68" s="11"/>
      <c r="L68" s="11"/>
      <c r="M68" s="11"/>
      <c r="P68" s="12"/>
      <c r="Q68" s="12"/>
      <c r="R68" s="12"/>
      <c r="S68" s="12"/>
      <c r="T68" s="12"/>
      <c r="U68" s="13">
        <v>0.000847</v>
      </c>
      <c r="V68" s="30">
        <v>0.0074</v>
      </c>
      <c r="W68" s="33">
        <v>0.38180000000000003</v>
      </c>
      <c r="X68" s="34">
        <v>0.8222</v>
      </c>
    </row>
    <row r="69" spans="9:24" ht="12.75">
      <c r="I69" s="11"/>
      <c r="K69" s="11"/>
      <c r="L69" s="11"/>
      <c r="M69" s="11"/>
      <c r="P69" s="12"/>
      <c r="Q69" s="12"/>
      <c r="R69" s="12"/>
      <c r="S69" s="12"/>
      <c r="T69" s="12"/>
      <c r="U69" s="13">
        <v>0.000761</v>
      </c>
      <c r="V69" s="30">
        <v>0.0060999999999999995</v>
      </c>
      <c r="W69" s="33">
        <v>0.425</v>
      </c>
      <c r="X69" s="34">
        <v>0.855</v>
      </c>
    </row>
    <row r="70" spans="9:24" ht="12.75">
      <c r="I70" s="11"/>
      <c r="K70" s="11"/>
      <c r="L70" s="11"/>
      <c r="M70" s="11"/>
      <c r="P70" s="12"/>
      <c r="Q70" s="12"/>
      <c r="R70" s="12"/>
      <c r="S70" s="12"/>
      <c r="T70" s="12"/>
      <c r="U70" s="13">
        <v>0.000684</v>
      </c>
      <c r="V70" s="30">
        <v>0.0048</v>
      </c>
      <c r="W70" s="33">
        <v>0.473</v>
      </c>
      <c r="X70" s="34">
        <v>0.8843000000000001</v>
      </c>
    </row>
    <row r="71" spans="9:24" ht="12.75">
      <c r="I71" s="11"/>
      <c r="K71" s="11"/>
      <c r="L71" s="11"/>
      <c r="M71" s="11"/>
      <c r="P71" s="12"/>
      <c r="Q71" s="12"/>
      <c r="R71" s="12"/>
      <c r="S71" s="12"/>
      <c r="T71" s="12"/>
      <c r="U71" s="13">
        <v>0.000614</v>
      </c>
      <c r="V71" s="30">
        <v>0.0037</v>
      </c>
      <c r="W71" s="33">
        <v>0.5266000000000001</v>
      </c>
      <c r="X71" s="34">
        <v>0.9106000000000001</v>
      </c>
    </row>
    <row r="72" spans="9:24" ht="12.75">
      <c r="I72" s="11"/>
      <c r="K72" s="11"/>
      <c r="L72" s="11"/>
      <c r="M72" s="11"/>
      <c r="P72" s="12"/>
      <c r="Q72" s="12"/>
      <c r="R72" s="12"/>
      <c r="S72" s="12"/>
      <c r="T72" s="12"/>
      <c r="U72" s="13">
        <v>0.000552</v>
      </c>
      <c r="V72" s="30">
        <v>0.0027</v>
      </c>
      <c r="W72" s="33">
        <v>0.5862</v>
      </c>
      <c r="X72" s="34">
        <v>0.9340999999999999</v>
      </c>
    </row>
    <row r="73" spans="9:24" ht="12.75">
      <c r="I73" s="11"/>
      <c r="K73" s="11"/>
      <c r="L73" s="11"/>
      <c r="M73" s="11"/>
      <c r="P73" s="12"/>
      <c r="Q73" s="12"/>
      <c r="R73" s="12"/>
      <c r="S73" s="12"/>
      <c r="T73" s="12"/>
      <c r="U73" s="13">
        <v>0.000496</v>
      </c>
      <c r="V73" s="30">
        <v>0.0019</v>
      </c>
      <c r="W73" s="33">
        <v>0.6525</v>
      </c>
      <c r="X73" s="34">
        <v>0.955</v>
      </c>
    </row>
    <row r="74" spans="9:24" ht="12.75">
      <c r="I74" s="11"/>
      <c r="K74" s="11"/>
      <c r="L74" s="11"/>
      <c r="M74" s="11"/>
      <c r="P74" s="12"/>
      <c r="Q74" s="12"/>
      <c r="R74" s="12"/>
      <c r="S74" s="12"/>
      <c r="T74" s="12"/>
      <c r="U74" s="13">
        <v>0.000445</v>
      </c>
      <c r="V74" s="30">
        <v>0.0012</v>
      </c>
      <c r="W74" s="33">
        <v>0.7263</v>
      </c>
      <c r="X74" s="34">
        <v>0.9727</v>
      </c>
    </row>
    <row r="75" spans="9:24" ht="12.75">
      <c r="I75" s="11"/>
      <c r="K75" s="11"/>
      <c r="L75" s="11"/>
      <c r="M75" s="11"/>
      <c r="P75" s="12"/>
      <c r="Q75" s="12"/>
      <c r="R75" s="12"/>
      <c r="S75" s="12"/>
      <c r="T75" s="12"/>
      <c r="U75" s="15">
        <v>0.0004</v>
      </c>
      <c r="V75" s="31">
        <v>0.0006</v>
      </c>
      <c r="W75" s="35">
        <v>0.8085</v>
      </c>
      <c r="X75" s="36">
        <v>0.9878</v>
      </c>
    </row>
    <row r="76" spans="9:13" ht="12.75">
      <c r="I76" s="11"/>
      <c r="K76" s="11"/>
      <c r="L76" s="11"/>
      <c r="M76" s="11"/>
    </row>
    <row r="77" spans="9:13" ht="12.75">
      <c r="I77" s="11"/>
      <c r="K77" s="11"/>
      <c r="L77" s="11"/>
      <c r="M77" s="11"/>
    </row>
    <row r="78" spans="9:13" ht="12.75">
      <c r="I78" s="11"/>
      <c r="K78" s="11"/>
      <c r="L78" s="11"/>
      <c r="M78" s="11"/>
    </row>
    <row r="79" spans="9:13" ht="12.75">
      <c r="I79" s="11"/>
      <c r="K79" s="11"/>
      <c r="L79" s="11"/>
      <c r="M79" s="11"/>
    </row>
    <row r="80" spans="9:13" ht="12.75">
      <c r="I80" s="11"/>
      <c r="K80" s="11"/>
      <c r="L80" s="11"/>
      <c r="M80" s="11"/>
    </row>
    <row r="81" spans="9:13" ht="12.75">
      <c r="I81" s="11"/>
      <c r="K81" s="11"/>
      <c r="L81" s="11"/>
      <c r="M81" s="11"/>
    </row>
    <row r="82" spans="9:13" ht="12.75">
      <c r="I82" s="11"/>
      <c r="K82" s="11"/>
      <c r="L82" s="11"/>
      <c r="M82" s="11"/>
    </row>
    <row r="83" spans="9:13" ht="12.75">
      <c r="I83" s="11"/>
      <c r="K83" s="11"/>
      <c r="L83" s="11"/>
      <c r="M83" s="11"/>
    </row>
    <row r="84" spans="9:13" ht="12.75">
      <c r="I84" s="11"/>
      <c r="K84" s="11"/>
      <c r="L84" s="11"/>
      <c r="M84" s="11"/>
    </row>
    <row r="85" spans="9:13" ht="12.75">
      <c r="I85" s="11"/>
      <c r="K85" s="11"/>
      <c r="L85" s="11"/>
      <c r="M85" s="11"/>
    </row>
    <row r="86" spans="9:13" ht="12.75">
      <c r="I86" s="11"/>
      <c r="K86" s="11"/>
      <c r="L86" s="11"/>
      <c r="M86" s="11"/>
    </row>
    <row r="87" spans="9:13" ht="12.75">
      <c r="I87" s="11"/>
      <c r="K87" s="11"/>
      <c r="L87" s="11"/>
      <c r="M87" s="11"/>
    </row>
    <row r="88" spans="9:13" ht="12.75">
      <c r="I88" s="11"/>
      <c r="K88" s="11"/>
      <c r="L88" s="11"/>
      <c r="M88" s="11"/>
    </row>
    <row r="89" spans="9:13" ht="12.75">
      <c r="I89" s="11"/>
      <c r="K89" s="11"/>
      <c r="L89" s="11"/>
      <c r="M89" s="11"/>
    </row>
    <row r="90" spans="9:13" ht="12.75">
      <c r="I90" s="11"/>
      <c r="K90" s="11"/>
      <c r="L90" s="11"/>
      <c r="M90" s="11"/>
    </row>
    <row r="91" spans="9:13" ht="12.75">
      <c r="I91" s="11"/>
      <c r="K91" s="11"/>
      <c r="L91" s="11"/>
      <c r="M91" s="11"/>
    </row>
    <row r="92" spans="9:13" ht="12.75">
      <c r="I92" s="11"/>
      <c r="K92" s="11"/>
      <c r="L92" s="11"/>
      <c r="M92" s="11"/>
    </row>
    <row r="93" spans="9:13" ht="12.75">
      <c r="I93" s="11"/>
      <c r="K93" s="11"/>
      <c r="L93" s="11"/>
      <c r="M93" s="11"/>
    </row>
    <row r="94" spans="9:13" ht="12.75">
      <c r="I94" s="11"/>
      <c r="K94" s="11"/>
      <c r="L94" s="11"/>
      <c r="M94" s="11"/>
    </row>
    <row r="95" spans="9:13" ht="12.75">
      <c r="I95" s="11"/>
      <c r="K95" s="11"/>
      <c r="L95" s="11"/>
      <c r="M95" s="11"/>
    </row>
    <row r="96" spans="9:13" ht="12.75">
      <c r="I96" s="11"/>
      <c r="K96" s="11"/>
      <c r="L96" s="11"/>
      <c r="M96" s="11"/>
    </row>
    <row r="97" spans="9:13" ht="12.75">
      <c r="I97" s="11"/>
      <c r="K97" s="11"/>
      <c r="L97" s="11"/>
      <c r="M97" s="11"/>
    </row>
    <row r="98" spans="9:13" ht="12.75">
      <c r="I98" s="11"/>
      <c r="K98" s="11"/>
      <c r="L98" s="11"/>
      <c r="M98" s="11"/>
    </row>
    <row r="99" spans="9:13" ht="12.75">
      <c r="I99" s="11"/>
      <c r="K99" s="11"/>
      <c r="L99" s="11"/>
      <c r="M99" s="11"/>
    </row>
    <row r="100" spans="9:13" ht="12.75">
      <c r="I100" s="11"/>
      <c r="K100" s="11"/>
      <c r="L100" s="11"/>
      <c r="M100" s="11"/>
    </row>
    <row r="101" spans="9:13" ht="12.75">
      <c r="I101" s="11"/>
      <c r="K101" s="11"/>
      <c r="L101" s="11"/>
      <c r="M101" s="11"/>
    </row>
    <row r="102" spans="9:13" ht="12.75">
      <c r="I102" s="11"/>
      <c r="K102" s="11"/>
      <c r="L102" s="11"/>
      <c r="M102" s="11"/>
    </row>
    <row r="103" spans="9:13" ht="12.75">
      <c r="I103" s="11"/>
      <c r="K103" s="11"/>
      <c r="L103" s="11"/>
      <c r="M103" s="11"/>
    </row>
    <row r="104" spans="9:13" ht="12.75">
      <c r="I104" s="11"/>
      <c r="K104" s="11"/>
      <c r="L104" s="11"/>
      <c r="M104" s="11"/>
    </row>
    <row r="105" spans="9:13" ht="12.75">
      <c r="I105" s="11"/>
      <c r="K105" s="11"/>
      <c r="L105" s="11"/>
      <c r="M105" s="11"/>
    </row>
    <row r="106" spans="9:13" ht="12.75">
      <c r="I106" s="11"/>
      <c r="K106" s="11"/>
      <c r="L106" s="11"/>
      <c r="M106" s="11"/>
    </row>
    <row r="107" spans="9:13" ht="12.75">
      <c r="I107" s="11"/>
      <c r="K107" s="11"/>
      <c r="L107" s="11"/>
      <c r="M107" s="11"/>
    </row>
    <row r="108" spans="9:13" ht="12.75">
      <c r="I108" s="11"/>
      <c r="K108" s="11"/>
      <c r="L108" s="11"/>
      <c r="M108" s="11"/>
    </row>
    <row r="109" spans="9:13" ht="12.75">
      <c r="I109" s="11"/>
      <c r="K109" s="11"/>
      <c r="L109" s="11"/>
      <c r="M109" s="11"/>
    </row>
    <row r="110" spans="9:13" ht="12.75">
      <c r="I110" s="11"/>
      <c r="K110" s="11"/>
      <c r="L110" s="11"/>
      <c r="M110" s="11"/>
    </row>
    <row r="111" spans="9:13" ht="12.75">
      <c r="I111" s="11"/>
      <c r="K111" s="11"/>
      <c r="L111" s="11"/>
      <c r="M111" s="11"/>
    </row>
    <row r="112" spans="9:13" ht="12.75">
      <c r="I112" s="11"/>
      <c r="K112" s="11"/>
      <c r="L112" s="11"/>
      <c r="M112" s="11"/>
    </row>
    <row r="113" spans="9:13" ht="12.75">
      <c r="I113" s="11"/>
      <c r="K113" s="11"/>
      <c r="L113" s="11"/>
      <c r="M113" s="11"/>
    </row>
    <row r="114" spans="9:13" ht="12.75">
      <c r="I114" s="11"/>
      <c r="K114" s="11"/>
      <c r="L114" s="11"/>
      <c r="M114" s="11"/>
    </row>
    <row r="115" spans="9:13" ht="12.75">
      <c r="I115" s="11"/>
      <c r="K115" s="11"/>
      <c r="L115" s="11"/>
      <c r="M115" s="11"/>
    </row>
    <row r="116" spans="9:13" ht="12.75">
      <c r="I116" s="11"/>
      <c r="K116" s="11"/>
      <c r="L116" s="11"/>
      <c r="M116" s="11"/>
    </row>
    <row r="117" spans="9:13" ht="12.75">
      <c r="I117" s="11"/>
      <c r="K117" s="11"/>
      <c r="L117" s="11"/>
      <c r="M117" s="11"/>
    </row>
    <row r="118" spans="9:13" ht="12.75">
      <c r="I118" s="11"/>
      <c r="K118" s="11"/>
      <c r="L118" s="11"/>
      <c r="M118" s="11"/>
    </row>
    <row r="119" spans="9:13" ht="12.75">
      <c r="I119" s="11"/>
      <c r="K119" s="11"/>
      <c r="L119" s="11"/>
      <c r="M119" s="11"/>
    </row>
    <row r="120" spans="9:13" ht="12.75">
      <c r="I120" s="11"/>
      <c r="K120" s="11"/>
      <c r="L120" s="11"/>
      <c r="M120" s="11"/>
    </row>
    <row r="121" spans="9:13" ht="12.75">
      <c r="I121" s="11"/>
      <c r="K121" s="11"/>
      <c r="L121" s="11"/>
      <c r="M121" s="11"/>
    </row>
    <row r="122" spans="9:13" ht="12.75">
      <c r="I122" s="11"/>
      <c r="K122" s="11"/>
      <c r="L122" s="11"/>
      <c r="M122" s="11"/>
    </row>
    <row r="123" spans="9:13" ht="12.75">
      <c r="I123" s="11"/>
      <c r="K123" s="11"/>
      <c r="L123" s="11"/>
      <c r="M123" s="11"/>
    </row>
    <row r="124" spans="9:13" ht="12.75">
      <c r="I124" s="11"/>
      <c r="K124" s="11"/>
      <c r="L124" s="11"/>
      <c r="M124" s="11"/>
    </row>
    <row r="125" spans="9:13" ht="12.75">
      <c r="I125" s="11"/>
      <c r="K125" s="11"/>
      <c r="L125" s="11"/>
      <c r="M125" s="11"/>
    </row>
    <row r="126" spans="9:13" ht="12.75">
      <c r="I126" s="11"/>
      <c r="K126" s="11"/>
      <c r="L126" s="11"/>
      <c r="M126" s="11"/>
    </row>
    <row r="127" spans="9:13" ht="12.75">
      <c r="I127" s="11"/>
      <c r="K127" s="11"/>
      <c r="L127" s="11"/>
      <c r="M127" s="11"/>
    </row>
    <row r="128" spans="9:13" ht="12.75">
      <c r="I128" s="11"/>
      <c r="K128" s="11"/>
      <c r="L128" s="11"/>
      <c r="M128" s="11"/>
    </row>
    <row r="129" spans="9:13" ht="12.75">
      <c r="I129" s="11"/>
      <c r="K129" s="11"/>
      <c r="L129" s="11"/>
      <c r="M129" s="11"/>
    </row>
    <row r="130" ht="12.75">
      <c r="I130" s="11"/>
    </row>
  </sheetData>
  <sheetProtection password="916B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Grain Size Distribution</dc:title>
  <dc:subject/>
  <dc:creator>Susan Batiste</dc:creator>
  <cp:keywords/>
  <dc:description>LASP- University of Colorado Boulder</dc:description>
  <cp:lastModifiedBy>lmachame</cp:lastModifiedBy>
  <cp:lastPrinted>2007-08-24T19:51:07Z</cp:lastPrinted>
  <dcterms:created xsi:type="dcterms:W3CDTF">2007-08-20T12:27:18Z</dcterms:created>
  <dcterms:modified xsi:type="dcterms:W3CDTF">2009-09-04T17:19:42Z</dcterms:modified>
  <cp:category/>
  <cp:version/>
  <cp:contentType/>
  <cp:contentStatus/>
</cp:coreProperties>
</file>