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AZT" sheetId="2" r:id="rId2"/>
    <sheet name="HARMH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STATE TOTALS" sheetId="13" r:id="rId13"/>
  </sheets>
  <definedNames>
    <definedName name="_xlnm.Print_Area" localSheetId="12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<sst xmlns="http://schemas.openxmlformats.org/spreadsheetml/2006/main" count="862" uniqueCount="129">
  <si>
    <t>MISSOURI GAMING COMMISSION</t>
  </si>
  <si>
    <t>DETAIL GAMING STATS - PUBLIC REPORT</t>
  </si>
  <si>
    <t>MONTH ENDED:      JULY 2010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</si>
  <si>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</si>
  <si>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</si>
  <si>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</si>
  <si>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</si>
  <si>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</si>
  <si>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</si>
  <si>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</si>
  <si>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</si>
  <si>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</si>
  <si>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</si>
  <si>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Blackjack Press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</si>
  <si>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</si>
  <si>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</si>
  <si>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</si>
  <si>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</si>
  <si>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</si>
  <si>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</si>
  <si>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</si>
  <si>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</si>
  <si>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</si>
  <si>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</si>
  <si>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</si>
  <si>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</si>
  <si>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</si>
  <si>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</si>
  <si>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</si>
  <si>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</si>
  <si>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</si>
  <si>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</si>
  <si>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</si>
  <si>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</si>
  <si>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</si>
  <si>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Perfect Pair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</si>
  <si>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</si>
  <si>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</si>
  <si>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</si>
  <si>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</si>
  <si>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</si>
  <si>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</si>
  <si>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</si>
  <si>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</si>
  <si>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</si>
  <si>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</si>
  <si>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</si>
  <si>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</si>
  <si>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</si>
  <si>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</si>
  <si>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</si>
  <si>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</si>
  <si>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</si>
  <si>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</si>
  <si>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>1 cent tokenized</t>
  </si>
  <si>
    <t>2 cent tokenized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</si>
  <si>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</si>
  <si>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</si>
  <si>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</si>
  <si>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</si>
  <si>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</si>
  <si>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</si>
  <si>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</si>
  <si>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</si>
  <si>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</si>
  <si>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</si>
  <si>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</si>
  <si>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>BOAT:    HARRAHS MARYLAND HGTS</t>
  </si>
  <si>
    <t xml:space="preserve">   Single Deck Blackjack</t>
  </si>
  <si>
    <t xml:space="preserve">   Texas Hold'Em Bonus</t>
  </si>
  <si>
    <t xml:space="preserve">   Fortune Pai Gow</t>
  </si>
  <si>
    <t xml:space="preserve">   Texas Shootout</t>
  </si>
  <si>
    <t xml:space="preserve">   Ultimate Texas Hold'Em</t>
  </si>
  <si>
    <t xml:space="preserve">   EZ Bacarrat</t>
  </si>
  <si>
    <t xml:space="preserve">   Rapid Roulette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</si>
  <si>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</si>
  <si>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</si>
  <si>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</si>
  <si>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</si>
  <si>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Mini Pai Gow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</si>
  <si>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</si>
  <si>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</si>
  <si>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</si>
  <si>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</si>
  <si>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</si>
  <si>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Baccarat</t>
  </si>
  <si>
    <t xml:space="preserve">   Ultimate Texas Hold 'Em</t>
  </si>
  <si>
    <t xml:space="preserve">   Emperor Challenge Paigow</t>
  </si>
  <si>
    <t xml:space="preserve">   Prime 21</t>
  </si>
  <si>
    <t xml:space="preserve">   No Craps</t>
  </si>
  <si>
    <t xml:space="preserve">   EZ Pai Gow</t>
  </si>
  <si>
    <t xml:space="preserve">   4 Card Poker</t>
  </si>
  <si>
    <t xml:space="preserve">    Ultimate Texas</t>
  </si>
  <si>
    <t xml:space="preserve">    EZ Baccarat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</si>
  <si>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</si>
  <si>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</si>
  <si>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</si>
  <si>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</si>
  <si>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</si>
  <si>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 xml:space="preserve">   21 plus 3</t>
  </si>
  <si>
    <t>BOAT:     ST. CHARLES</t>
  </si>
  <si>
    <t xml:space="preserve">   Three Card Progressive</t>
  </si>
  <si>
    <t xml:space="preserve">   Blackjack plus 3</t>
  </si>
  <si>
    <t xml:space="preserve">   Play Craps</t>
  </si>
  <si>
    <t xml:space="preserve">   Dragon Bonus</t>
  </si>
  <si>
    <t xml:space="preserve">   Emperor Challenge PG</t>
  </si>
  <si>
    <t xml:space="preserve">   EZ Pai Gow Poker</t>
  </si>
  <si>
    <t xml:space="preserve">   EZ Baccarat</t>
  </si>
  <si>
    <t xml:space="preserve">   1 cent tokenized</t>
  </si>
  <si>
    <t xml:space="preserve">   2 cent tokenized</t>
  </si>
  <si>
    <t xml:space="preserve">   TITO</t>
  </si>
  <si>
    <t>BOAT:     RIVER CITY</t>
  </si>
  <si>
    <t xml:space="preserve">   Perfect Pairs Blackjack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</si>
  <si>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</si>
  <si>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</si>
  <si>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</si>
  <si>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</si>
  <si>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</si>
  <si>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 xml:space="preserve">   3-5-7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</si>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</sst>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NumberFormat="1" applyFont="1" applyFill="1" applyAlignment="1">
      <alignment horizontal="centerContinuous"/>
    </xf>
    <xf numFmtId="0" fontId="7" fillId="0" borderId="10" xfId="0" applyNumberFormat="1" applyFont="1" applyBorder="1" applyAlignment="1">
      <alignment/>
    </xf>
    <xf numFmtId="0" fontId="8" fillId="0" borderId="11" xfId="0" applyNumberFormat="1" applyFont="1" applyBorder="1" applyAlignment="1" applyProtection="1">
      <alignment/>
      <protection locked="0"/>
    </xf>
    <xf numFmtId="0" fontId="9" fillId="0" borderId="12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 horizontal="center"/>
      <protection locked="0"/>
    </xf>
    <xf numFmtId="40" fontId="9" fillId="0" borderId="10" xfId="0" applyNumberFormat="1" applyFont="1" applyBorder="1" applyAlignment="1" applyProtection="1">
      <alignment/>
      <protection locked="0"/>
    </xf>
    <xf numFmtId="164" fontId="9" fillId="0" borderId="10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10" fillId="0" borderId="10" xfId="0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/>
      <protection locked="0"/>
    </xf>
    <xf numFmtId="0" fontId="11" fillId="0" borderId="10" xfId="0" applyNumberFormat="1" applyFont="1" applyBorder="1" applyAlignment="1">
      <alignment/>
    </xf>
    <xf numFmtId="3" fontId="9" fillId="34" borderId="10" xfId="0" applyNumberFormat="1" applyFont="1" applyFill="1" applyBorder="1" applyAlignment="1" applyProtection="1">
      <alignment horizontal="center"/>
      <protection locked="0"/>
    </xf>
    <xf numFmtId="4" fontId="9" fillId="33" borderId="10" xfId="0" applyNumberFormat="1" applyFont="1" applyFill="1" applyBorder="1" applyAlignment="1" applyProtection="1">
      <alignment/>
      <protection locked="0"/>
    </xf>
    <xf numFmtId="164" fontId="9" fillId="34" borderId="10" xfId="0" applyNumberFormat="1" applyFont="1" applyFill="1" applyBorder="1" applyAlignment="1" applyProtection="1">
      <alignment/>
      <protection locked="0"/>
    </xf>
    <xf numFmtId="0" fontId="11" fillId="34" borderId="10" xfId="0" applyNumberFormat="1" applyFont="1" applyFill="1" applyBorder="1" applyAlignment="1">
      <alignment/>
    </xf>
    <xf numFmtId="0" fontId="9" fillId="34" borderId="11" xfId="0" applyNumberFormat="1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/>
      <protection locked="0"/>
    </xf>
    <xf numFmtId="0" fontId="12" fillId="0" borderId="1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2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/>
    </xf>
    <xf numFmtId="164" fontId="12" fillId="0" borderId="10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Continuous"/>
    </xf>
    <xf numFmtId="0" fontId="13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33" borderId="10" xfId="0" applyNumberFormat="1" applyFont="1" applyFill="1" applyBorder="1" applyAlignment="1" applyProtection="1">
      <alignment/>
      <protection locked="0"/>
    </xf>
    <xf numFmtId="0" fontId="9" fillId="33" borderId="11" xfId="0" applyNumberFormat="1" applyFont="1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 horizontal="left"/>
      <protection locked="0"/>
    </xf>
    <xf numFmtId="0" fontId="9" fillId="33" borderId="11" xfId="0" applyNumberFormat="1" applyFont="1" applyFill="1" applyBorder="1" applyAlignment="1" applyProtection="1">
      <alignment horizontal="centerContinuous"/>
      <protection locked="0"/>
    </xf>
    <xf numFmtId="0" fontId="11" fillId="0" borderId="10" xfId="0" applyNumberFormat="1" applyFont="1" applyBorder="1" applyAlignment="1">
      <alignment horizontal="left"/>
    </xf>
    <xf numFmtId="0" fontId="7" fillId="34" borderId="1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164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0" fontId="9" fillId="33" borderId="10" xfId="0" applyNumberFormat="1" applyFont="1" applyFill="1" applyBorder="1" applyAlignment="1" applyProtection="1">
      <alignment/>
      <protection locked="0"/>
    </xf>
    <xf numFmtId="40" fontId="9" fillId="34" borderId="10" xfId="0" applyNumberFormat="1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11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0" fontId="9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64" fontId="9" fillId="0" borderId="13" xfId="0" applyNumberFormat="1" applyFont="1" applyBorder="1" applyAlignment="1" applyProtection="1">
      <alignment/>
      <protection locked="0"/>
    </xf>
    <xf numFmtId="164" fontId="9" fillId="34" borderId="13" xfId="0" applyNumberFormat="1" applyFont="1" applyFill="1" applyBorder="1" applyAlignment="1" applyProtection="1">
      <alignment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 horizontal="centerContinuous"/>
    </xf>
    <xf numFmtId="0" fontId="7" fillId="33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Continuous"/>
    </xf>
    <xf numFmtId="8" fontId="7" fillId="33" borderId="10" xfId="0" applyNumberFormat="1" applyFont="1" applyFill="1" applyBorder="1" applyAlignment="1" applyProtection="1" quotePrefix="1">
      <alignment/>
      <protection locked="0"/>
    </xf>
    <xf numFmtId="0" fontId="7" fillId="33" borderId="10" xfId="0" applyNumberFormat="1" applyFont="1" applyFill="1" applyBorder="1" applyAlignment="1" applyProtection="1" quotePrefix="1">
      <alignment/>
      <protection locked="0"/>
    </xf>
    <xf numFmtId="0" fontId="7" fillId="33" borderId="15" xfId="0" applyNumberFormat="1" applyFont="1" applyFill="1" applyBorder="1" applyAlignment="1" applyProtection="1">
      <alignment/>
      <protection locked="0"/>
    </xf>
    <xf numFmtId="0" fontId="7" fillId="33" borderId="12" xfId="0" applyNumberFormat="1" applyFont="1" applyFill="1" applyBorder="1" applyAlignment="1" applyProtection="1">
      <alignment/>
      <protection locked="0"/>
    </xf>
    <xf numFmtId="164" fontId="12" fillId="0" borderId="16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 horizontal="center"/>
      <protection locked="0"/>
    </xf>
    <xf numFmtId="40" fontId="9" fillId="0" borderId="15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18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18" fillId="0" borderId="2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8" fillId="35" borderId="2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64" fontId="15" fillId="35" borderId="10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/>
    </xf>
    <xf numFmtId="0" fontId="14" fillId="0" borderId="2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3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15</v>
      </c>
      <c r="E9" s="17">
        <v>1020701</v>
      </c>
      <c r="F9" s="17">
        <v>189211</v>
      </c>
      <c r="G9" s="18">
        <f>F9/E9</f>
        <v>0.18537358148958413</v>
      </c>
      <c r="H9" s="19"/>
    </row>
    <row r="10" spans="1:8" ht="15.75">
      <c r="A10" s="13" t="s">
        <v>12</v>
      </c>
      <c r="B10" s="14"/>
      <c r="C10" s="15"/>
      <c r="D10" s="16">
        <v>3</v>
      </c>
      <c r="E10" s="17">
        <v>1287067</v>
      </c>
      <c r="F10" s="17">
        <v>88144</v>
      </c>
      <c r="G10" s="18">
        <f>F10/E10</f>
        <v>0.06848439125546689</v>
      </c>
      <c r="H10" s="19"/>
    </row>
    <row r="11" spans="1:8" ht="15.75">
      <c r="A11" s="13" t="s">
        <v>13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15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>
        <v>1</v>
      </c>
      <c r="E14" s="17">
        <v>155501</v>
      </c>
      <c r="F14" s="17">
        <v>44585.5</v>
      </c>
      <c r="G14" s="18">
        <f>F14/E14</f>
        <v>0.2867216287998148</v>
      </c>
      <c r="H14" s="19"/>
    </row>
    <row r="15" spans="1:8" ht="15.75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>
        <v>1</v>
      </c>
      <c r="E17" s="17">
        <v>216813</v>
      </c>
      <c r="F17" s="17">
        <v>53391.59</v>
      </c>
      <c r="G17" s="18">
        <f>F17/E17</f>
        <v>0.24625640528935072</v>
      </c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953215</v>
      </c>
      <c r="F18" s="17">
        <v>160557.5</v>
      </c>
      <c r="G18" s="18">
        <f>F18/E18</f>
        <v>0.168437865539254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>
        <v>1</v>
      </c>
      <c r="E20" s="17">
        <v>438776</v>
      </c>
      <c r="F20" s="17">
        <v>86438.5</v>
      </c>
      <c r="G20" s="18">
        <f>F20/E20</f>
        <v>0.1969991521869929</v>
      </c>
      <c r="H20" s="19"/>
    </row>
    <row r="21" spans="1:8" ht="15.75">
      <c r="A21" s="13" t="s">
        <v>23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241277</v>
      </c>
      <c r="F22" s="17">
        <v>39589.5</v>
      </c>
      <c r="G22" s="18">
        <f>F22/E22</f>
        <v>0.16408319068953942</v>
      </c>
      <c r="H22" s="19"/>
    </row>
    <row r="23" spans="1:8" ht="15.75">
      <c r="A23" s="13" t="s">
        <v>25</v>
      </c>
      <c r="B23" s="14"/>
      <c r="C23" s="15"/>
      <c r="D23" s="16">
        <v>1</v>
      </c>
      <c r="E23" s="17">
        <v>59357</v>
      </c>
      <c r="F23" s="17">
        <v>3381</v>
      </c>
      <c r="G23" s="18">
        <f>F23/E23</f>
        <v>0.05696042589753525</v>
      </c>
      <c r="H23" s="19"/>
    </row>
    <row r="24" spans="1:8" ht="15.75">
      <c r="A24" s="13" t="s">
        <v>26</v>
      </c>
      <c r="B24" s="14"/>
      <c r="C24" s="15"/>
      <c r="D24" s="16">
        <v>2</v>
      </c>
      <c r="E24" s="17">
        <v>283256</v>
      </c>
      <c r="F24" s="17">
        <v>89283.5</v>
      </c>
      <c r="G24" s="18">
        <f>F24/E24</f>
        <v>0.31520426751772246</v>
      </c>
      <c r="H24" s="19"/>
    </row>
    <row r="25" spans="1:8" ht="15.75">
      <c r="A25" s="20" t="s">
        <v>27</v>
      </c>
      <c r="B25" s="14"/>
      <c r="C25" s="15"/>
      <c r="D25" s="16">
        <v>2</v>
      </c>
      <c r="E25" s="17">
        <v>480135</v>
      </c>
      <c r="F25" s="17">
        <v>135538.5</v>
      </c>
      <c r="G25" s="18">
        <f>F25/E25</f>
        <v>0.28229248023993253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22">
        <v>226363</v>
      </c>
      <c r="F29" s="22">
        <v>62468</v>
      </c>
      <c r="G29" s="18">
        <f>F29/E29</f>
        <v>0.27596382801076147</v>
      </c>
      <c r="H29" s="19"/>
    </row>
    <row r="30" spans="1:8" ht="15.75">
      <c r="A30" s="21" t="s">
        <v>32</v>
      </c>
      <c r="B30" s="14"/>
      <c r="C30" s="15"/>
      <c r="D30" s="16">
        <v>1</v>
      </c>
      <c r="E30" s="22">
        <v>220249</v>
      </c>
      <c r="F30" s="22">
        <v>53361.5</v>
      </c>
      <c r="G30" s="18">
        <f>F30/E30</f>
        <v>0.24227805801615446</v>
      </c>
      <c r="H30" s="19"/>
    </row>
    <row r="31" spans="1:8" ht="15.75">
      <c r="A31" s="21" t="s">
        <v>33</v>
      </c>
      <c r="B31" s="14"/>
      <c r="C31" s="15"/>
      <c r="D31" s="16">
        <v>5</v>
      </c>
      <c r="E31" s="22">
        <v>1489118</v>
      </c>
      <c r="F31" s="22">
        <v>193440.5</v>
      </c>
      <c r="G31" s="18">
        <f>F31/E31</f>
        <v>0.12990273437027824</v>
      </c>
      <c r="H31" s="19"/>
    </row>
    <row r="32" spans="1:8" ht="15.75">
      <c r="A32" s="21" t="s">
        <v>34</v>
      </c>
      <c r="B32" s="14"/>
      <c r="C32" s="15"/>
      <c r="D32" s="16"/>
      <c r="E32" s="22"/>
      <c r="F32" s="22"/>
      <c r="G32" s="18"/>
      <c r="H32" s="19"/>
    </row>
    <row r="33" spans="1:8" ht="15.75">
      <c r="A33" s="21" t="s">
        <v>35</v>
      </c>
      <c r="B33" s="14"/>
      <c r="C33" s="15"/>
      <c r="D33" s="16">
        <v>2</v>
      </c>
      <c r="E33" s="22">
        <v>416400</v>
      </c>
      <c r="F33" s="22">
        <v>65563.5</v>
      </c>
      <c r="G33" s="18">
        <f>F33/E33</f>
        <v>0.15745317002881845</v>
      </c>
      <c r="H33" s="19"/>
    </row>
    <row r="34" spans="1:8" ht="15.75">
      <c r="A34" s="21" t="s">
        <v>36</v>
      </c>
      <c r="B34" s="14"/>
      <c r="C34" s="15"/>
      <c r="D34" s="16">
        <v>1</v>
      </c>
      <c r="E34" s="22">
        <v>217975</v>
      </c>
      <c r="F34" s="22">
        <v>85965.5</v>
      </c>
      <c r="G34" s="18">
        <f>F34/E34</f>
        <v>0.39438238330083725</v>
      </c>
      <c r="H34" s="19"/>
    </row>
    <row r="35" spans="1:8" ht="15">
      <c r="A35" s="23" t="s">
        <v>37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38</v>
      </c>
      <c r="B36" s="14"/>
      <c r="C36" s="15"/>
      <c r="D36" s="24"/>
      <c r="E36" s="25"/>
      <c r="F36" s="22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39</v>
      </c>
      <c r="E39" s="34">
        <f>SUM(E9:E38)</f>
        <v>7706203</v>
      </c>
      <c r="F39" s="34">
        <f>SUM(F9:F38)</f>
        <v>1350919.5899999999</v>
      </c>
      <c r="G39" s="35">
        <f>F39/E39</f>
        <v>0.17530288132819755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136</v>
      </c>
      <c r="E44" s="17">
        <v>15360555.45</v>
      </c>
      <c r="F44" s="17">
        <v>1232788.54</v>
      </c>
      <c r="G44" s="18">
        <f>1-(+F44/E44)</f>
        <v>0.9197432316811174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391</v>
      </c>
      <c r="E46" s="17">
        <v>30632659.75</v>
      </c>
      <c r="F46" s="17">
        <v>2071991.72</v>
      </c>
      <c r="G46" s="18">
        <f>1-(+F46/E46)</f>
        <v>0.9323600452291774</v>
      </c>
      <c r="H46" s="19"/>
    </row>
    <row r="47" spans="1:8" ht="15.75">
      <c r="A47" s="48" t="s">
        <v>48</v>
      </c>
      <c r="B47" s="49"/>
      <c r="C47" s="15"/>
      <c r="D47" s="16">
        <v>12</v>
      </c>
      <c r="E47" s="17">
        <v>564595</v>
      </c>
      <c r="F47" s="17">
        <v>38523</v>
      </c>
      <c r="G47" s="18">
        <f>1-(+F47/E47)</f>
        <v>0.9317687900176232</v>
      </c>
      <c r="H47" s="19"/>
    </row>
    <row r="48" spans="1:8" ht="15.75">
      <c r="A48" s="48" t="s">
        <v>49</v>
      </c>
      <c r="B48" s="49"/>
      <c r="C48" s="15"/>
      <c r="D48" s="16">
        <v>161</v>
      </c>
      <c r="E48" s="17">
        <v>18648725</v>
      </c>
      <c r="F48" s="17">
        <v>1257547.92</v>
      </c>
      <c r="G48" s="18">
        <f>1-(+F48/E48)</f>
        <v>0.9325665470427603</v>
      </c>
      <c r="H48" s="19"/>
    </row>
    <row r="49" spans="1:8" ht="15.75">
      <c r="A49" s="48" t="s">
        <v>50</v>
      </c>
      <c r="B49" s="49"/>
      <c r="C49" s="15"/>
      <c r="D49" s="16">
        <v>7</v>
      </c>
      <c r="E49" s="17">
        <v>1860914</v>
      </c>
      <c r="F49" s="17">
        <v>97196</v>
      </c>
      <c r="G49" s="18">
        <f>1-(+F49/E49)</f>
        <v>0.9477697518531216</v>
      </c>
      <c r="H49" s="19"/>
    </row>
    <row r="50" spans="1:8" ht="15.75">
      <c r="A50" s="48" t="s">
        <v>51</v>
      </c>
      <c r="B50" s="49"/>
      <c r="C50" s="15"/>
      <c r="D50" s="16">
        <v>16</v>
      </c>
      <c r="E50" s="17">
        <v>4721305</v>
      </c>
      <c r="F50" s="17">
        <v>287869.03</v>
      </c>
      <c r="G50" s="18">
        <f>1-(+F50/E50)</f>
        <v>0.9390276565483484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54</v>
      </c>
      <c r="B53" s="51"/>
      <c r="C53" s="15"/>
      <c r="D53" s="16">
        <v>1239</v>
      </c>
      <c r="E53" s="17">
        <v>89791399.21</v>
      </c>
      <c r="F53" s="17">
        <v>10220050.9</v>
      </c>
      <c r="G53" s="18">
        <f>1-(+F53/E53)</f>
        <v>0.8861800685820942</v>
      </c>
      <c r="H53" s="19"/>
    </row>
    <row r="54" spans="1:8" ht="15.75">
      <c r="A54" s="50" t="s">
        <v>55</v>
      </c>
      <c r="B54" s="51"/>
      <c r="C54" s="15"/>
      <c r="D54" s="16"/>
      <c r="E54" s="17"/>
      <c r="F54" s="17"/>
      <c r="G54" s="18"/>
      <c r="H54" s="19"/>
    </row>
    <row r="55" spans="1:8" ht="15">
      <c r="A55" s="52" t="s">
        <v>56</v>
      </c>
      <c r="B55" s="51"/>
      <c r="C55" s="15"/>
      <c r="D55" s="24"/>
      <c r="E55" s="29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29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25"/>
      <c r="F57" s="22"/>
      <c r="G57" s="26"/>
      <c r="H57" s="19"/>
    </row>
    <row r="58" spans="1:8" ht="15">
      <c r="A58" s="23" t="s">
        <v>39</v>
      </c>
      <c r="B58" s="49"/>
      <c r="C58" s="15"/>
      <c r="D58" s="24"/>
      <c r="E58" s="25"/>
      <c r="F58" s="22"/>
      <c r="G58" s="26"/>
      <c r="H58" s="19"/>
    </row>
    <row r="59" spans="1:8" ht="15.75">
      <c r="A59" s="53"/>
      <c r="B59" s="28"/>
      <c r="C59" s="15"/>
      <c r="D59" s="24"/>
      <c r="E59" s="29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1962</v>
      </c>
      <c r="E60" s="34">
        <f>SUM(E44:E59)</f>
        <v>161580153.41</v>
      </c>
      <c r="F60" s="34">
        <f>SUM(F44:F59)</f>
        <v>15205967.11</v>
      </c>
      <c r="G60" s="35">
        <f>1-(+F60/E60)</f>
        <v>0.9058921111962571</v>
      </c>
      <c r="H60" s="19"/>
    </row>
    <row r="61" spans="1:8" ht="15">
      <c r="A61" s="54"/>
      <c r="B61" s="54"/>
      <c r="C61" s="54"/>
      <c r="D61" s="55"/>
      <c r="E61" s="56"/>
      <c r="F61" s="57"/>
      <c r="G61" s="57"/>
      <c r="H61" s="2"/>
    </row>
    <row r="62" spans="1:8" ht="18">
      <c r="A62" s="58" t="s">
        <v>60</v>
      </c>
      <c r="B62" s="59"/>
      <c r="C62" s="59"/>
      <c r="D62" s="59"/>
      <c r="E62" s="59"/>
      <c r="F62" s="60">
        <f>F60+F39</f>
        <v>16556886.7</v>
      </c>
      <c r="G62" s="59"/>
      <c r="H62" s="2"/>
    </row>
    <row r="63" spans="1:8" ht="18">
      <c r="A63" s="61"/>
      <c r="B63" s="62"/>
      <c r="C63" s="62"/>
      <c r="D63" s="62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25">
      <selection activeCell="D9" sqref="D9"/>
    </sheetView>
  </sheetViews>
  <sheetFormatPr defaultColWidth="9.6640625" defaultRowHeight="1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JULY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22</v>
      </c>
      <c r="E9" s="17">
        <v>2238565</v>
      </c>
      <c r="F9" s="17">
        <v>606863.5</v>
      </c>
      <c r="G9" s="82">
        <f>F9/E9</f>
        <v>0.2710948755117676</v>
      </c>
      <c r="H9" s="19"/>
    </row>
    <row r="10" spans="1:8" ht="15.75">
      <c r="A10" s="13" t="s">
        <v>12</v>
      </c>
      <c r="B10" s="14"/>
      <c r="C10" s="15"/>
      <c r="D10" s="16">
        <v>3</v>
      </c>
      <c r="E10" s="17">
        <v>1153187</v>
      </c>
      <c r="F10" s="17">
        <v>178419.5</v>
      </c>
      <c r="G10" s="82">
        <f>F10/E10</f>
        <v>0.15471861892303676</v>
      </c>
      <c r="H10" s="19"/>
    </row>
    <row r="11" spans="1:8" ht="15.75">
      <c r="A11" s="13" t="s">
        <v>112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107142</v>
      </c>
      <c r="F12" s="17">
        <v>19483</v>
      </c>
      <c r="G12" s="82">
        <f>F12/E12</f>
        <v>0.18184278807563795</v>
      </c>
      <c r="H12" s="19"/>
    </row>
    <row r="13" spans="1:8" ht="15.75">
      <c r="A13" s="13" t="s">
        <v>102</v>
      </c>
      <c r="B13" s="14"/>
      <c r="C13" s="15"/>
      <c r="D13" s="16">
        <v>8</v>
      </c>
      <c r="E13" s="17">
        <v>2520774</v>
      </c>
      <c r="F13" s="17">
        <v>359638</v>
      </c>
      <c r="G13" s="82">
        <f>F13/E13</f>
        <v>0.14266967209277787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103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19</v>
      </c>
      <c r="B17" s="14"/>
      <c r="C17" s="15"/>
      <c r="D17" s="16">
        <v>1</v>
      </c>
      <c r="E17" s="17">
        <v>119322</v>
      </c>
      <c r="F17" s="17">
        <v>38525</v>
      </c>
      <c r="G17" s="82">
        <f>F17/E17</f>
        <v>0.3228658587687099</v>
      </c>
      <c r="H17" s="19"/>
    </row>
    <row r="18" spans="1:8" ht="15.75">
      <c r="A18" s="13" t="s">
        <v>20</v>
      </c>
      <c r="B18" s="14"/>
      <c r="C18" s="15"/>
      <c r="D18" s="16">
        <v>3</v>
      </c>
      <c r="E18" s="17">
        <v>1030931</v>
      </c>
      <c r="F18" s="17">
        <v>147725</v>
      </c>
      <c r="G18" s="82">
        <f>F18/E18</f>
        <v>0.14329281009107303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688592</v>
      </c>
      <c r="F19" s="17">
        <v>152828</v>
      </c>
      <c r="G19" s="82">
        <f>F19/E19</f>
        <v>0.22194274693868066</v>
      </c>
      <c r="H19" s="19"/>
    </row>
    <row r="20" spans="1:8" ht="15.75">
      <c r="A20" s="13" t="s">
        <v>78</v>
      </c>
      <c r="B20" s="14"/>
      <c r="C20" s="15"/>
      <c r="D20" s="16">
        <v>1</v>
      </c>
      <c r="E20" s="17">
        <v>116671</v>
      </c>
      <c r="F20" s="17">
        <v>34314</v>
      </c>
      <c r="G20" s="82">
        <f>F20/E20</f>
        <v>0.29410907594860763</v>
      </c>
      <c r="H20" s="19"/>
    </row>
    <row r="21" spans="1:8" ht="15.75">
      <c r="A21" s="13" t="s">
        <v>76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150730</v>
      </c>
      <c r="F22" s="17">
        <v>31762</v>
      </c>
      <c r="G22" s="82">
        <f>F22/E22</f>
        <v>0.2107211570357593</v>
      </c>
      <c r="H22" s="19"/>
    </row>
    <row r="23" spans="1:8" ht="15.75">
      <c r="A23" s="13" t="s">
        <v>113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25</v>
      </c>
      <c r="B24" s="14"/>
      <c r="C24" s="15"/>
      <c r="D24" s="16">
        <v>2</v>
      </c>
      <c r="E24" s="17">
        <v>311588</v>
      </c>
      <c r="F24" s="17">
        <v>-17537</v>
      </c>
      <c r="G24" s="82">
        <f>F24/E24</f>
        <v>-0.05628265530123111</v>
      </c>
      <c r="H24" s="19"/>
    </row>
    <row r="25" spans="1:8" ht="15.75">
      <c r="A25" s="20" t="s">
        <v>27</v>
      </c>
      <c r="B25" s="14"/>
      <c r="C25" s="15"/>
      <c r="D25" s="16">
        <v>4</v>
      </c>
      <c r="E25" s="17">
        <v>924770</v>
      </c>
      <c r="F25" s="17">
        <v>194039.5</v>
      </c>
      <c r="G25" s="82">
        <f>F25/E25</f>
        <v>0.2098246050369281</v>
      </c>
      <c r="H25" s="19"/>
    </row>
    <row r="26" spans="1:8" ht="15.75">
      <c r="A26" s="20" t="s">
        <v>28</v>
      </c>
      <c r="B26" s="14"/>
      <c r="C26" s="15"/>
      <c r="D26" s="16">
        <v>13</v>
      </c>
      <c r="E26" s="17">
        <v>332070</v>
      </c>
      <c r="F26" s="17">
        <v>332070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-24290.79</v>
      </c>
      <c r="F28" s="17">
        <v>-24290.79</v>
      </c>
      <c r="G28" s="82">
        <f>F28/E28</f>
        <v>1</v>
      </c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359621</v>
      </c>
      <c r="F29" s="17">
        <v>107352</v>
      </c>
      <c r="G29" s="82">
        <f>F29/E29</f>
        <v>0.2985142691889517</v>
      </c>
      <c r="H29" s="19"/>
    </row>
    <row r="30" spans="1:8" ht="15.75">
      <c r="A30" s="21" t="s">
        <v>105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114</v>
      </c>
      <c r="B31" s="14"/>
      <c r="C31" s="15"/>
      <c r="D31" s="16">
        <v>1</v>
      </c>
      <c r="E31" s="17">
        <v>129935</v>
      </c>
      <c r="F31" s="17">
        <v>18133</v>
      </c>
      <c r="G31" s="82">
        <f>F31/E31</f>
        <v>0.13955439258090585</v>
      </c>
      <c r="H31" s="19"/>
    </row>
    <row r="32" spans="1:8" ht="15.75">
      <c r="A32" s="21" t="s">
        <v>70</v>
      </c>
      <c r="B32" s="14"/>
      <c r="C32" s="15"/>
      <c r="D32" s="16">
        <v>2</v>
      </c>
      <c r="E32" s="17">
        <v>227844</v>
      </c>
      <c r="F32" s="17">
        <v>32572</v>
      </c>
      <c r="G32" s="82">
        <f>F32/E32</f>
        <v>0.14295746212320712</v>
      </c>
      <c r="H32" s="19"/>
    </row>
    <row r="33" spans="1:8" ht="15.75">
      <c r="A33" s="21" t="s">
        <v>36</v>
      </c>
      <c r="B33" s="14"/>
      <c r="C33" s="15"/>
      <c r="D33" s="16">
        <v>2</v>
      </c>
      <c r="E33" s="17">
        <v>335079</v>
      </c>
      <c r="F33" s="17">
        <v>115305</v>
      </c>
      <c r="G33" s="82">
        <f>F33/E33</f>
        <v>0.3441128808430251</v>
      </c>
      <c r="H33" s="19"/>
    </row>
    <row r="34" spans="1:8" ht="15.75">
      <c r="A34" s="21" t="s">
        <v>107</v>
      </c>
      <c r="B34" s="14"/>
      <c r="C34" s="15"/>
      <c r="D34" s="16">
        <v>1</v>
      </c>
      <c r="E34" s="17">
        <v>976183</v>
      </c>
      <c r="F34" s="17">
        <v>117166.5</v>
      </c>
      <c r="G34" s="82">
        <f>F34/E34</f>
        <v>0.12002513872911125</v>
      </c>
      <c r="H34" s="19"/>
    </row>
    <row r="35" spans="1:8" ht="15">
      <c r="A35" s="23" t="s">
        <v>37</v>
      </c>
      <c r="B35" s="14"/>
      <c r="C35" s="15"/>
      <c r="D35" s="24"/>
      <c r="E35" s="73">
        <v>36970</v>
      </c>
      <c r="F35" s="17">
        <v>7394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68</v>
      </c>
      <c r="E39" s="34">
        <f>SUM(E9:E38)</f>
        <v>11735683.21</v>
      </c>
      <c r="F39" s="34">
        <f>SUM(F9:F38)</f>
        <v>2451762.21</v>
      </c>
      <c r="G39" s="84">
        <f>F39/E39</f>
        <v>0.20891516634590546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117</v>
      </c>
      <c r="E44" s="17">
        <v>11113619.2</v>
      </c>
      <c r="F44" s="17">
        <v>684204.61</v>
      </c>
      <c r="G44" s="82">
        <f>1-(+F44/E44)</f>
        <v>0.9384354819355336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383</v>
      </c>
      <c r="E46" s="17">
        <v>25985430.25</v>
      </c>
      <c r="F46" s="17">
        <v>1640599.33</v>
      </c>
      <c r="G46" s="82">
        <f>1-(+F46/E46)</f>
        <v>0.9368646462953986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49</v>
      </c>
      <c r="B48" s="49"/>
      <c r="C48" s="15"/>
      <c r="D48" s="16">
        <v>132</v>
      </c>
      <c r="E48" s="17">
        <v>10794938</v>
      </c>
      <c r="F48" s="17">
        <v>667813.92</v>
      </c>
      <c r="G48" s="82">
        <f aca="true" t="shared" si="0" ref="G48:G54">1-(+F48/E48)</f>
        <v>0.9381363820709299</v>
      </c>
      <c r="H48" s="19"/>
    </row>
    <row r="49" spans="1:8" ht="15.75">
      <c r="A49" s="48" t="s">
        <v>50</v>
      </c>
      <c r="B49" s="49"/>
      <c r="C49" s="15"/>
      <c r="D49" s="16">
        <v>6</v>
      </c>
      <c r="E49" s="17">
        <v>1902463</v>
      </c>
      <c r="F49" s="17">
        <v>34844</v>
      </c>
      <c r="G49" s="82">
        <f t="shared" si="0"/>
        <v>0.9816847949211102</v>
      </c>
      <c r="H49" s="19"/>
    </row>
    <row r="50" spans="1:8" ht="15.75">
      <c r="A50" s="48" t="s">
        <v>51</v>
      </c>
      <c r="B50" s="49"/>
      <c r="C50" s="15"/>
      <c r="D50" s="16">
        <v>23</v>
      </c>
      <c r="E50" s="17">
        <v>2493275</v>
      </c>
      <c r="F50" s="17">
        <v>197879.26</v>
      </c>
      <c r="G50" s="82">
        <f t="shared" si="0"/>
        <v>0.9206348036217424</v>
      </c>
      <c r="H50" s="19"/>
    </row>
    <row r="51" spans="1:8" ht="15.75">
      <c r="A51" s="48" t="s">
        <v>52</v>
      </c>
      <c r="B51" s="49"/>
      <c r="C51" s="15"/>
      <c r="D51" s="16">
        <v>4</v>
      </c>
      <c r="E51" s="17">
        <v>575430</v>
      </c>
      <c r="F51" s="17">
        <v>32370</v>
      </c>
      <c r="G51" s="82">
        <f t="shared" si="0"/>
        <v>0.9437464157238934</v>
      </c>
      <c r="H51" s="19"/>
    </row>
    <row r="52" spans="1:8" ht="15.75">
      <c r="A52" s="88" t="s">
        <v>53</v>
      </c>
      <c r="B52" s="49"/>
      <c r="C52" s="15"/>
      <c r="D52" s="16">
        <v>8</v>
      </c>
      <c r="E52" s="17">
        <v>362475</v>
      </c>
      <c r="F52" s="17">
        <v>33115</v>
      </c>
      <c r="G52" s="82">
        <f t="shared" si="0"/>
        <v>0.908641975308642</v>
      </c>
      <c r="H52" s="19"/>
    </row>
    <row r="53" spans="1:8" ht="15.75">
      <c r="A53" s="89" t="s">
        <v>80</v>
      </c>
      <c r="B53" s="49"/>
      <c r="C53" s="15"/>
      <c r="D53" s="16">
        <v>3</v>
      </c>
      <c r="E53" s="17">
        <v>58300</v>
      </c>
      <c r="F53" s="17">
        <v>3700</v>
      </c>
      <c r="G53" s="82">
        <f t="shared" si="0"/>
        <v>0.9365351629502573</v>
      </c>
      <c r="H53" s="19"/>
    </row>
    <row r="54" spans="1:8" ht="15.75">
      <c r="A54" s="48" t="s">
        <v>108</v>
      </c>
      <c r="B54" s="49"/>
      <c r="C54" s="15"/>
      <c r="D54" s="16">
        <v>1386</v>
      </c>
      <c r="E54" s="17">
        <v>82825978.33</v>
      </c>
      <c r="F54" s="17">
        <v>9219691.84</v>
      </c>
      <c r="G54" s="82">
        <f t="shared" si="0"/>
        <v>0.8886859892766207</v>
      </c>
      <c r="H54" s="19"/>
    </row>
    <row r="55" spans="1:8" ht="15.75">
      <c r="A55" s="90" t="s">
        <v>109</v>
      </c>
      <c r="B55" s="51"/>
      <c r="C55" s="15"/>
      <c r="D55" s="16"/>
      <c r="E55" s="17"/>
      <c r="F55" s="17"/>
      <c r="G55" s="82"/>
      <c r="H55" s="19"/>
    </row>
    <row r="56" spans="1:8" ht="15.75">
      <c r="A56" s="91" t="s">
        <v>110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59</v>
      </c>
      <c r="B62" s="31"/>
      <c r="C62" s="32"/>
      <c r="D62" s="33">
        <f>SUM(D44:D58)</f>
        <v>2062</v>
      </c>
      <c r="E62" s="34">
        <f>SUM(E44:E61)</f>
        <v>136111908.78</v>
      </c>
      <c r="F62" s="34">
        <f>SUM(F44:F61)</f>
        <v>12514217.96</v>
      </c>
      <c r="G62" s="92">
        <f>1-(+F62/E62)</f>
        <v>0.9080593456357522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59"/>
      <c r="D64" s="59"/>
      <c r="E64" s="59"/>
      <c r="F64" s="60">
        <f>F62+F39</f>
        <v>14965980.170000002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JULY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116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7</v>
      </c>
      <c r="E9" s="17">
        <v>320644</v>
      </c>
      <c r="F9" s="17">
        <v>51270</v>
      </c>
      <c r="G9" s="82">
        <f>F9/E9</f>
        <v>0.15989695737328627</v>
      </c>
      <c r="H9" s="19"/>
    </row>
    <row r="10" spans="1:8" ht="15.75">
      <c r="A10" s="13" t="s">
        <v>12</v>
      </c>
      <c r="B10" s="14"/>
      <c r="C10" s="15"/>
      <c r="D10" s="16">
        <v>2</v>
      </c>
      <c r="E10" s="17">
        <v>391148</v>
      </c>
      <c r="F10" s="17">
        <v>34141.5</v>
      </c>
      <c r="G10" s="82">
        <f>F10/E10</f>
        <v>0.08728537535664249</v>
      </c>
      <c r="H10" s="19"/>
    </row>
    <row r="11" spans="1:8" ht="15.75">
      <c r="A11" s="13" t="s">
        <v>101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32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102</v>
      </c>
      <c r="B13" s="14"/>
      <c r="C13" s="15"/>
      <c r="D13" s="16">
        <v>3</v>
      </c>
      <c r="E13" s="17">
        <v>751501</v>
      </c>
      <c r="F13" s="17">
        <v>186202</v>
      </c>
      <c r="G13" s="82">
        <f>F13/E13</f>
        <v>0.24777345605661202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103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213714</v>
      </c>
      <c r="F16" s="17">
        <v>37163.5</v>
      </c>
      <c r="G16" s="82">
        <f>F16/E16</f>
        <v>0.17389361483103588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403978</v>
      </c>
      <c r="F18" s="17">
        <v>127538.5</v>
      </c>
      <c r="G18" s="82">
        <f>F18/E18</f>
        <v>0.3157065483763967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82"/>
      <c r="H19" s="19"/>
    </row>
    <row r="20" spans="1:8" ht="15.75">
      <c r="A20" s="13" t="s">
        <v>78</v>
      </c>
      <c r="B20" s="14"/>
      <c r="C20" s="15"/>
      <c r="D20" s="16"/>
      <c r="E20" s="17"/>
      <c r="F20" s="17"/>
      <c r="G20" s="82"/>
      <c r="H20" s="19"/>
    </row>
    <row r="21" spans="1:8" ht="15.75">
      <c r="A21" s="13" t="s">
        <v>104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98</v>
      </c>
      <c r="B23" s="14"/>
      <c r="C23" s="15"/>
      <c r="D23" s="16">
        <v>1</v>
      </c>
      <c r="E23" s="17">
        <v>129579</v>
      </c>
      <c r="F23" s="17">
        <v>44307</v>
      </c>
      <c r="G23" s="82">
        <f>F23/E23</f>
        <v>0.3419304053897622</v>
      </c>
      <c r="H23" s="19"/>
    </row>
    <row r="24" spans="1:8" ht="15.75">
      <c r="A24" s="13" t="s">
        <v>25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85831</v>
      </c>
      <c r="F25" s="17">
        <v>22424.5</v>
      </c>
      <c r="G25" s="82">
        <f>F25/E25</f>
        <v>0.2612634129859841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82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82"/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149274</v>
      </c>
      <c r="F29" s="17">
        <v>28530</v>
      </c>
      <c r="G29" s="82">
        <f>F29/E29</f>
        <v>0.19112504521885929</v>
      </c>
      <c r="H29" s="19"/>
    </row>
    <row r="30" spans="1:8" ht="15.75">
      <c r="A30" s="21" t="s">
        <v>105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106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70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36</v>
      </c>
      <c r="B33" s="14"/>
      <c r="C33" s="15"/>
      <c r="D33" s="16"/>
      <c r="E33" s="17"/>
      <c r="F33" s="17"/>
      <c r="G33" s="82"/>
      <c r="H33" s="19"/>
    </row>
    <row r="34" spans="1:8" ht="15.75">
      <c r="A34" s="21" t="s">
        <v>107</v>
      </c>
      <c r="B34" s="14"/>
      <c r="C34" s="15"/>
      <c r="D34" s="16"/>
      <c r="E34" s="17"/>
      <c r="F34" s="17"/>
      <c r="G34" s="82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19</v>
      </c>
      <c r="E39" s="34">
        <f>SUM(E9:E38)</f>
        <v>2445669</v>
      </c>
      <c r="F39" s="34">
        <f>SUM(F9:F38)</f>
        <v>531577</v>
      </c>
      <c r="G39" s="84">
        <f>F39/E39</f>
        <v>0.21735443349038647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35</v>
      </c>
      <c r="E44" s="17">
        <v>4669933.3</v>
      </c>
      <c r="F44" s="17">
        <v>263163.35</v>
      </c>
      <c r="G44" s="82">
        <f>1-(+F44/E44)</f>
        <v>0.9436473000588681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233</v>
      </c>
      <c r="E46" s="17">
        <v>19210365.75</v>
      </c>
      <c r="F46" s="17">
        <v>1191212.69</v>
      </c>
      <c r="G46" s="82">
        <f aca="true" t="shared" si="0" ref="G46:G52">1-(+F46/E46)</f>
        <v>0.9379911499082207</v>
      </c>
      <c r="H46" s="19"/>
    </row>
    <row r="47" spans="1:8" ht="15.75">
      <c r="A47" s="48" t="s">
        <v>48</v>
      </c>
      <c r="B47" s="49"/>
      <c r="C47" s="15"/>
      <c r="D47" s="16">
        <v>14</v>
      </c>
      <c r="E47" s="17">
        <v>955355</v>
      </c>
      <c r="F47" s="17">
        <v>50635.5</v>
      </c>
      <c r="G47" s="82">
        <f t="shared" si="0"/>
        <v>0.9469982362577262</v>
      </c>
      <c r="H47" s="19"/>
    </row>
    <row r="48" spans="1:8" ht="15.75">
      <c r="A48" s="48" t="s">
        <v>49</v>
      </c>
      <c r="B48" s="49"/>
      <c r="C48" s="15"/>
      <c r="D48" s="16">
        <v>151</v>
      </c>
      <c r="E48" s="17">
        <v>19620744</v>
      </c>
      <c r="F48" s="17">
        <v>1367976.28</v>
      </c>
      <c r="G48" s="82">
        <f t="shared" si="0"/>
        <v>0.9302790821795545</v>
      </c>
      <c r="H48" s="19"/>
    </row>
    <row r="49" spans="1:8" ht="15.75">
      <c r="A49" s="48" t="s">
        <v>50</v>
      </c>
      <c r="B49" s="49"/>
      <c r="C49" s="15"/>
      <c r="D49" s="16">
        <v>6</v>
      </c>
      <c r="E49" s="17">
        <v>3141482</v>
      </c>
      <c r="F49" s="17">
        <v>149988</v>
      </c>
      <c r="G49" s="82">
        <f t="shared" si="0"/>
        <v>0.9522556551334689</v>
      </c>
      <c r="H49" s="19"/>
    </row>
    <row r="50" spans="1:8" ht="15.75">
      <c r="A50" s="48" t="s">
        <v>51</v>
      </c>
      <c r="B50" s="49"/>
      <c r="C50" s="15"/>
      <c r="D50" s="16">
        <v>5</v>
      </c>
      <c r="E50" s="17">
        <v>642435</v>
      </c>
      <c r="F50" s="17">
        <v>14365</v>
      </c>
      <c r="G50" s="82">
        <f t="shared" si="0"/>
        <v>0.9776397612209795</v>
      </c>
      <c r="H50" s="19"/>
    </row>
    <row r="51" spans="1:8" ht="15.75">
      <c r="A51" s="48" t="s">
        <v>52</v>
      </c>
      <c r="B51" s="49"/>
      <c r="C51" s="15"/>
      <c r="D51" s="16">
        <v>1</v>
      </c>
      <c r="E51" s="17">
        <v>116900</v>
      </c>
      <c r="F51" s="17">
        <v>7270</v>
      </c>
      <c r="G51" s="82">
        <f t="shared" si="0"/>
        <v>0.9378100940975193</v>
      </c>
      <c r="H51" s="19"/>
    </row>
    <row r="52" spans="1:8" ht="15.75">
      <c r="A52" s="88" t="s">
        <v>53</v>
      </c>
      <c r="B52" s="49"/>
      <c r="C52" s="15"/>
      <c r="D52" s="16">
        <v>1</v>
      </c>
      <c r="E52" s="17">
        <v>120550</v>
      </c>
      <c r="F52" s="17">
        <v>10150</v>
      </c>
      <c r="G52" s="82">
        <f t="shared" si="0"/>
        <v>0.9158025715470759</v>
      </c>
      <c r="H52" s="19"/>
    </row>
    <row r="53" spans="1:8" ht="15.75">
      <c r="A53" s="89" t="s">
        <v>80</v>
      </c>
      <c r="B53" s="49"/>
      <c r="C53" s="15"/>
      <c r="D53" s="16"/>
      <c r="E53" s="17"/>
      <c r="F53" s="17"/>
      <c r="G53" s="82"/>
      <c r="H53" s="19"/>
    </row>
    <row r="54" spans="1:8" ht="15.75">
      <c r="A54" s="48" t="s">
        <v>108</v>
      </c>
      <c r="B54" s="49"/>
      <c r="C54" s="15"/>
      <c r="D54" s="16">
        <v>546</v>
      </c>
      <c r="E54" s="17">
        <v>32973009.91</v>
      </c>
      <c r="F54" s="17">
        <v>4002767.27</v>
      </c>
      <c r="G54" s="82">
        <f>1-(+F54/E54)</f>
        <v>0.8786047351780873</v>
      </c>
      <c r="H54" s="19"/>
    </row>
    <row r="55" spans="1:8" ht="15.75">
      <c r="A55" s="90" t="s">
        <v>109</v>
      </c>
      <c r="B55" s="51"/>
      <c r="C55" s="15"/>
      <c r="D55" s="16"/>
      <c r="E55" s="17"/>
      <c r="F55" s="17"/>
      <c r="G55" s="82"/>
      <c r="H55" s="19"/>
    </row>
    <row r="56" spans="1:8" ht="15.75">
      <c r="A56" s="91" t="s">
        <v>110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39</v>
      </c>
      <c r="B60" s="49"/>
      <c r="C60" s="32"/>
      <c r="D60" s="24"/>
      <c r="E60" s="73"/>
      <c r="F60" s="17"/>
      <c r="G60" s="83"/>
      <c r="H60" s="19"/>
    </row>
    <row r="61" spans="1:8" ht="15.75">
      <c r="A61" s="53"/>
      <c r="B61" s="28"/>
      <c r="C61" s="54"/>
      <c r="D61" s="24"/>
      <c r="E61" s="29"/>
      <c r="F61" s="29"/>
      <c r="G61" s="83"/>
      <c r="H61" s="2"/>
    </row>
    <row r="62" spans="1:8" ht="18">
      <c r="A62" s="31" t="s">
        <v>59</v>
      </c>
      <c r="B62" s="31"/>
      <c r="C62" s="59"/>
      <c r="D62" s="33">
        <f>SUM(D44:D58)</f>
        <v>992</v>
      </c>
      <c r="E62" s="34">
        <f>SUM(E44:E61)</f>
        <v>81450774.96</v>
      </c>
      <c r="F62" s="34">
        <f>SUM(F44:F61)</f>
        <v>7057528.09</v>
      </c>
      <c r="G62" s="92">
        <f>1-(+F62/E62)</f>
        <v>0.913352229079884</v>
      </c>
      <c r="H62" s="2"/>
    </row>
    <row r="63" spans="1:8" ht="18">
      <c r="A63" s="61"/>
      <c r="B63" s="62"/>
      <c r="C63" s="62"/>
      <c r="D63" s="55"/>
      <c r="E63" s="56"/>
      <c r="F63" s="57"/>
      <c r="G63" s="57"/>
      <c r="H63" s="2"/>
    </row>
    <row r="64" spans="1:8" ht="18">
      <c r="A64" s="58" t="s">
        <v>60</v>
      </c>
      <c r="B64" s="63"/>
      <c r="C64" s="63"/>
      <c r="D64" s="59"/>
      <c r="E64" s="59"/>
      <c r="F64" s="60">
        <f>F62+F39</f>
        <v>7589105.09</v>
      </c>
      <c r="G64" s="59"/>
      <c r="H64" s="2"/>
    </row>
    <row r="65" spans="1:8" ht="18">
      <c r="A65" s="58"/>
      <c r="B65" s="63"/>
      <c r="C65" s="63"/>
      <c r="D65" s="59"/>
      <c r="E65" s="59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8">
      <c r="A68" s="4"/>
      <c r="B68" s="62"/>
      <c r="C68" s="62"/>
      <c r="D68" s="62"/>
      <c r="E68" s="62"/>
      <c r="F68" s="60"/>
      <c r="G68" s="62"/>
      <c r="H68" s="2"/>
    </row>
    <row r="69" ht="15">
      <c r="A69" s="65" t="s">
        <v>64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JULY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117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121575</v>
      </c>
      <c r="F9" s="17">
        <v>28465.5</v>
      </c>
      <c r="G9" s="18">
        <f>F9/E9</f>
        <v>0.23413942011104258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96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68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97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233036</v>
      </c>
      <c r="F18" s="17">
        <v>67719</v>
      </c>
      <c r="G18" s="18">
        <f>F18/E18</f>
        <v>0.29059458624418544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98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54179</v>
      </c>
      <c r="F25" s="17">
        <v>21985.5</v>
      </c>
      <c r="G25" s="18">
        <f>F25/E25</f>
        <v>0.4057937577290094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81958</v>
      </c>
      <c r="F29" s="17">
        <v>20665</v>
      </c>
      <c r="G29" s="18">
        <f>F29/E29</f>
        <v>0.2521413406866932</v>
      </c>
      <c r="H29" s="19"/>
    </row>
    <row r="30" spans="1:8" ht="15.75">
      <c r="A30" s="21" t="s">
        <v>78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18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71</v>
      </c>
      <c r="B32" s="14"/>
      <c r="C32" s="15"/>
      <c r="D32" s="16">
        <v>1</v>
      </c>
      <c r="E32" s="17">
        <v>128538</v>
      </c>
      <c r="F32" s="17">
        <v>31709</v>
      </c>
      <c r="G32" s="18">
        <f>F32/E32</f>
        <v>0.2466896948762234</v>
      </c>
      <c r="H32" s="19"/>
    </row>
    <row r="33" spans="1:8" ht="15.75">
      <c r="A33" s="21" t="s">
        <v>99</v>
      </c>
      <c r="B33" s="14"/>
      <c r="C33" s="15"/>
      <c r="D33" s="16">
        <v>3</v>
      </c>
      <c r="E33" s="17">
        <v>364141</v>
      </c>
      <c r="F33" s="17">
        <v>112958</v>
      </c>
      <c r="G33" s="18">
        <f>F33/E33</f>
        <v>0.3102040143790455</v>
      </c>
      <c r="H33" s="19"/>
    </row>
    <row r="34" spans="1:8" ht="15.75">
      <c r="A34" s="21" t="s">
        <v>118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11</v>
      </c>
      <c r="E39" s="34">
        <f>SUM(E9:E38)</f>
        <v>983427</v>
      </c>
      <c r="F39" s="34">
        <f>SUM(F9:F38)</f>
        <v>283502</v>
      </c>
      <c r="G39" s="35">
        <f>F39/E39</f>
        <v>0.2882796587850445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/>
      <c r="E44" s="17"/>
      <c r="F44" s="17"/>
      <c r="G44" s="18"/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58</v>
      </c>
      <c r="E46" s="17">
        <v>3705785.5</v>
      </c>
      <c r="F46" s="17">
        <v>144109.25</v>
      </c>
      <c r="G46" s="18">
        <f>1-(+F46/E46)</f>
        <v>0.9611123606587592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49</v>
      </c>
      <c r="B48" s="49"/>
      <c r="C48" s="15"/>
      <c r="D48" s="16">
        <v>35</v>
      </c>
      <c r="E48" s="17">
        <v>3171402</v>
      </c>
      <c r="F48" s="17">
        <v>255101</v>
      </c>
      <c r="G48" s="18">
        <f>1-(+F48/E48)</f>
        <v>0.9195620738083662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4</v>
      </c>
      <c r="E50" s="17">
        <v>217475</v>
      </c>
      <c r="F50" s="17">
        <v>21660</v>
      </c>
      <c r="G50" s="18">
        <f>1-(+F50/E50)</f>
        <v>0.9004023450971376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81</v>
      </c>
      <c r="B53" s="51"/>
      <c r="C53" s="15"/>
      <c r="D53" s="93">
        <v>453</v>
      </c>
      <c r="E53" s="94">
        <v>30666060.93</v>
      </c>
      <c r="F53" s="94">
        <v>2847773.23</v>
      </c>
      <c r="G53" s="95">
        <f>1-(+F53/E53)</f>
        <v>0.9071359951804544</v>
      </c>
      <c r="H53" s="19"/>
    </row>
    <row r="54" spans="1:8" ht="15.75">
      <c r="A54" s="48" t="s">
        <v>82</v>
      </c>
      <c r="B54" s="51"/>
      <c r="C54" s="15"/>
      <c r="D54" s="16"/>
      <c r="E54" s="17"/>
      <c r="F54" s="17"/>
      <c r="G54" s="18"/>
      <c r="H54" s="19"/>
    </row>
    <row r="55" spans="1:8" ht="15">
      <c r="A55" s="23" t="s">
        <v>56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550</v>
      </c>
      <c r="E60" s="34">
        <f>SUM(E44:E59)</f>
        <v>37760723.43</v>
      </c>
      <c r="F60" s="34">
        <f>SUM(F44:F59)</f>
        <v>3268643.48</v>
      </c>
      <c r="G60" s="35">
        <f>1-(F60/E60)</f>
        <v>0.9134380069264473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60</v>
      </c>
      <c r="B62" s="59"/>
      <c r="C62" s="62"/>
      <c r="D62" s="78"/>
      <c r="E62" s="59"/>
      <c r="F62" s="60">
        <f>F60+F39</f>
        <v>3552145.48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B14" sqref="B14"/>
    </sheetView>
  </sheetViews>
  <sheetFormatPr defaultColWidth="9.6640625" defaultRowHeight="15"/>
  <cols>
    <col min="1" max="1" width="39.6640625" style="97" customWidth="1"/>
    <col min="2" max="2" width="27.6640625" style="97" customWidth="1"/>
    <col min="3" max="16384" width="9.6640625" style="97" customWidth="1"/>
  </cols>
  <sheetData>
    <row r="1" spans="1:4" ht="23.25">
      <c r="A1" s="96" t="s">
        <v>0</v>
      </c>
      <c r="B1" s="59"/>
      <c r="C1" s="60"/>
      <c r="D1" s="59"/>
    </row>
    <row r="2" spans="1:4" ht="23.25">
      <c r="A2" s="96" t="s">
        <v>1</v>
      </c>
      <c r="B2" s="59"/>
      <c r="C2" s="32"/>
      <c r="D2" s="32"/>
    </row>
    <row r="3" spans="1:4" ht="23.25">
      <c r="A3" s="96" t="s">
        <v>119</v>
      </c>
      <c r="B3" s="59"/>
      <c r="C3" s="32"/>
      <c r="D3" s="32"/>
    </row>
    <row r="4" spans="1:4" ht="23.25">
      <c r="A4" s="96" t="str">
        <f>ARG!$A$3</f>
        <v>MONTH ENDED:      JULY 2010</v>
      </c>
      <c r="B4" s="59"/>
      <c r="C4" s="32"/>
      <c r="D4" s="32"/>
    </row>
    <row r="5" spans="1:4" ht="24" thickBot="1">
      <c r="A5" s="96"/>
      <c r="B5" s="59"/>
      <c r="C5" s="32"/>
      <c r="D5" s="32"/>
    </row>
    <row r="6" spans="1:4" ht="21" thickTop="1">
      <c r="A6" s="98" t="s">
        <v>120</v>
      </c>
      <c r="B6" s="99">
        <f>ARG!$D$39+AZT!$D$39+HARMH!$D$39+HARNKC!$D$39+ISLE!$D$39+AMERKC!$D$39+AMERSC!$D$39+STJO!$D$39+LAGRANGE!$D$39+ISLEBV!$D$39+LUMIERE!$D$39+RIVERCITY!$D$39</f>
        <v>534</v>
      </c>
      <c r="C6" s="100"/>
      <c r="D6" s="32"/>
    </row>
    <row r="7" spans="1:4" ht="20.25">
      <c r="A7" s="101" t="s">
        <v>121</v>
      </c>
      <c r="B7" s="102">
        <f>ARG!$E$39+AZT!$E$39+HARMH!$E$39+HARNKC!$E$39+ISLE!$E$39+AMERKC!$E$39+AMERSC!$E$39+STJO!$E$39+LAGRANGE!$E$39+ISLEBV!$E$39+LUMIERE!$E$39+RIVERCITY!$E$39</f>
        <v>87231188.72</v>
      </c>
      <c r="C7" s="100"/>
      <c r="D7" s="32"/>
    </row>
    <row r="8" spans="1:4" ht="20.25">
      <c r="A8" s="101" t="s">
        <v>122</v>
      </c>
      <c r="B8" s="102">
        <f>ARG!$F$39+AZT!$F$39+HARMH!$F$39+HARNKC!$F$39+ISLE!$F$39+AMERKC!$F$39+AMERSC!$F$39+STJO!$F$39+LAGRANGE!$F$39+ISLEBV!$F$39+LUMIERE!$F$39+RIVERCITY!$F$39</f>
        <v>18155349.91</v>
      </c>
      <c r="C8" s="100"/>
      <c r="D8" s="32"/>
    </row>
    <row r="9" spans="1:4" ht="20.25">
      <c r="A9" s="101" t="s">
        <v>123</v>
      </c>
      <c r="B9" s="103">
        <f>B8/B7</f>
        <v>0.2081291127222415</v>
      </c>
      <c r="C9" s="100"/>
      <c r="D9" s="32"/>
    </row>
    <row r="10" spans="1:4" ht="20.25">
      <c r="A10" s="104"/>
      <c r="B10" s="105"/>
      <c r="C10" s="100"/>
      <c r="D10" s="32"/>
    </row>
    <row r="11" spans="1:4" ht="20.25">
      <c r="A11" s="101" t="s">
        <v>124</v>
      </c>
      <c r="B11" s="106">
        <f>ARG!$D$60+AZT!$D$60+HARMH!$D$61+HARNKC!$D$61+ISLE!$D$61+AMERKC!$D$61+AMERSC!$D$62+STJO!$D$60+LAGRANGE!$D$60+ISLEBV!$D$62+LUMIERE!$D$62+RIVERCITY!$D$62</f>
        <v>20274</v>
      </c>
      <c r="C11" s="100"/>
      <c r="D11" s="32"/>
    </row>
    <row r="12" spans="1:4" ht="20.25">
      <c r="A12" s="101" t="s">
        <v>125</v>
      </c>
      <c r="B12" s="102">
        <f>ARG!$E$60+AZT!$E$60+HARMH!$E$61+HARNKC!$E$61+ISLE!$E$61+AMERKC!$E$61+AMERSC!$E$62+STJO!$E$60+LAGRANGE!$E$60+ISLEBV!$E$62+LUMIERE!$E$62+RIVERCITY!$E$62</f>
        <v>1581324689.8899999</v>
      </c>
      <c r="C12" s="100"/>
      <c r="D12" s="32"/>
    </row>
    <row r="13" spans="1:4" ht="20.25">
      <c r="A13" s="101" t="s">
        <v>126</v>
      </c>
      <c r="B13" s="102">
        <f>ARG!$F$60+AZT!$F$60+HARMH!$F$61+HARNKC!$F$61+ISLE!$F$61+AMERKC!$F$61+AMERSC!$F$62+STJO!$F$60+LAGRANGE!$F$60+ISLEBV!$F$62+LUMIERE!$F$62+RIVERCITY!$F$62</f>
        <v>143397831.46000004</v>
      </c>
      <c r="C13" s="100"/>
      <c r="D13" s="32"/>
    </row>
    <row r="14" spans="1:4" ht="20.25">
      <c r="A14" s="101" t="s">
        <v>127</v>
      </c>
      <c r="B14" s="103">
        <f>1-(B13/B12)</f>
        <v>0.9093179077157297</v>
      </c>
      <c r="C14" s="100"/>
      <c r="D14" s="32"/>
    </row>
    <row r="15" spans="1:4" ht="20.25">
      <c r="A15" s="104"/>
      <c r="B15" s="107"/>
      <c r="C15" s="100"/>
      <c r="D15" s="32"/>
    </row>
    <row r="16" spans="1:4" ht="20.25">
      <c r="A16" s="101" t="s">
        <v>128</v>
      </c>
      <c r="B16" s="102">
        <f>B13+B8</f>
        <v>161553181.37000003</v>
      </c>
      <c r="C16" s="100"/>
      <c r="D16" s="32"/>
    </row>
    <row r="17" spans="1:4" ht="21" thickBot="1">
      <c r="A17" s="104"/>
      <c r="B17" s="105"/>
      <c r="C17" s="100"/>
      <c r="D17" s="32"/>
    </row>
    <row r="18" spans="1:4" ht="18.75" thickTop="1">
      <c r="A18" s="108"/>
      <c r="B18" s="109"/>
      <c r="C18" s="32"/>
      <c r="D18" s="32"/>
    </row>
    <row r="19" spans="1:4" ht="15">
      <c r="A19" s="32"/>
      <c r="B19" s="32"/>
      <c r="C19" s="32"/>
      <c r="D19" s="32"/>
    </row>
    <row r="20" spans="1:4" ht="15.75">
      <c r="A20" s="110" t="s">
        <v>64</v>
      </c>
      <c r="B20" s="32"/>
      <c r="C20" s="32"/>
      <c r="D20" s="32"/>
    </row>
    <row r="21" spans="1:4" ht="18">
      <c r="A21" s="111"/>
      <c r="B21" s="32"/>
      <c r="C21" s="32"/>
      <c r="D21" s="3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JULY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72" t="s">
        <v>65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70386</v>
      </c>
      <c r="F9" s="17">
        <v>14473.5</v>
      </c>
      <c r="G9" s="18">
        <f>F9/E9</f>
        <v>0.20563038104168443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13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15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17</v>
      </c>
      <c r="B15" s="14"/>
      <c r="C15" s="15"/>
      <c r="D15" s="16">
        <v>1</v>
      </c>
      <c r="E15" s="17">
        <v>128922</v>
      </c>
      <c r="F15" s="17">
        <v>33005.5</v>
      </c>
      <c r="G15" s="18">
        <f>F15/E15</f>
        <v>0.25601138672996077</v>
      </c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109869</v>
      </c>
      <c r="F16" s="17">
        <v>36183</v>
      </c>
      <c r="G16" s="18">
        <f>F16/E16</f>
        <v>0.3293285640171477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323532</v>
      </c>
      <c r="F18" s="17">
        <v>79885</v>
      </c>
      <c r="G18" s="18">
        <f>F18/E18</f>
        <v>0.24691529740489349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23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23895</v>
      </c>
      <c r="F25" s="17">
        <v>4191</v>
      </c>
      <c r="G25" s="18">
        <f>F25/E25</f>
        <v>0.1753923414940364</v>
      </c>
      <c r="H25" s="19"/>
    </row>
    <row r="26" spans="1:8" ht="15.75">
      <c r="A26" s="20" t="s">
        <v>28</v>
      </c>
      <c r="B26" s="14"/>
      <c r="C26" s="15"/>
      <c r="D26" s="16">
        <v>5</v>
      </c>
      <c r="E26" s="17">
        <v>14367</v>
      </c>
      <c r="F26" s="17">
        <v>14367</v>
      </c>
      <c r="G26" s="18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152341</v>
      </c>
      <c r="F29" s="17">
        <v>46957.5</v>
      </c>
      <c r="G29" s="18">
        <f>F29/E29</f>
        <v>0.30823941027038027</v>
      </c>
      <c r="H29" s="19"/>
    </row>
    <row r="30" spans="1:8" ht="15.75">
      <c r="A30" s="21" t="s">
        <v>32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33</v>
      </c>
      <c r="B31" s="14"/>
      <c r="C31" s="15"/>
      <c r="D31" s="16">
        <v>2</v>
      </c>
      <c r="E31" s="17">
        <v>424903</v>
      </c>
      <c r="F31" s="17">
        <v>105126.5</v>
      </c>
      <c r="G31" s="18">
        <f>F31/E31</f>
        <v>0.24741293895312577</v>
      </c>
      <c r="H31" s="19"/>
    </row>
    <row r="32" spans="1:8" ht="15.75">
      <c r="A32" s="21" t="s">
        <v>34</v>
      </c>
      <c r="B32" s="14"/>
      <c r="C32" s="15"/>
      <c r="D32" s="16">
        <v>1</v>
      </c>
      <c r="E32" s="17">
        <v>52496</v>
      </c>
      <c r="F32" s="17">
        <v>5414</v>
      </c>
      <c r="G32" s="18">
        <f>F32/E32</f>
        <v>0.10313166717464188</v>
      </c>
      <c r="H32" s="19"/>
    </row>
    <row r="33" spans="1:8" ht="15.75">
      <c r="A33" s="21" t="s">
        <v>35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36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16</v>
      </c>
      <c r="E39" s="34">
        <f>SUM(E9:E38)</f>
        <v>1300711</v>
      </c>
      <c r="F39" s="34">
        <f>SUM(F9:F38)</f>
        <v>339603</v>
      </c>
      <c r="G39" s="35">
        <f>F39/E39</f>
        <v>0.26109028062344364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32</v>
      </c>
      <c r="E44" s="17">
        <v>727349.9</v>
      </c>
      <c r="F44" s="17">
        <v>81790.76</v>
      </c>
      <c r="G44" s="18">
        <f>1-(+F44/E44)</f>
        <v>0.8875496373891025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234</v>
      </c>
      <c r="E46" s="17">
        <v>10291703.5</v>
      </c>
      <c r="F46" s="17">
        <v>694558.38</v>
      </c>
      <c r="G46" s="18">
        <f>1-(+F46/E46)</f>
        <v>0.9325127876060557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49</v>
      </c>
      <c r="B48" s="49"/>
      <c r="C48" s="15"/>
      <c r="D48" s="16">
        <v>27</v>
      </c>
      <c r="E48" s="17">
        <v>1891673</v>
      </c>
      <c r="F48" s="17">
        <v>184859</v>
      </c>
      <c r="G48" s="18">
        <f>1-(+F48/E48)</f>
        <v>0.902277507793366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5</v>
      </c>
      <c r="E50" s="17">
        <v>646155</v>
      </c>
      <c r="F50" s="17">
        <v>43900</v>
      </c>
      <c r="G50" s="18">
        <f>1-(+F50/E50)</f>
        <v>0.9320596451315861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54</v>
      </c>
      <c r="B53" s="51"/>
      <c r="C53" s="15"/>
      <c r="D53" s="16">
        <v>316</v>
      </c>
      <c r="E53" s="17">
        <v>15060105.42</v>
      </c>
      <c r="F53" s="17">
        <v>1817053.26</v>
      </c>
      <c r="G53" s="18">
        <f>1-(+F53/E53)</f>
        <v>0.8793465776416856</v>
      </c>
      <c r="H53" s="19"/>
    </row>
    <row r="54" spans="1:8" ht="15.75">
      <c r="A54" s="50" t="s">
        <v>55</v>
      </c>
      <c r="B54" s="51"/>
      <c r="C54" s="15"/>
      <c r="D54" s="16">
        <v>5</v>
      </c>
      <c r="E54" s="17">
        <v>222042.18</v>
      </c>
      <c r="F54" s="17">
        <v>28832.84</v>
      </c>
      <c r="G54" s="18">
        <f>1-(+F54/E54)</f>
        <v>0.8701470144096045</v>
      </c>
      <c r="H54" s="19"/>
    </row>
    <row r="55" spans="1:8" ht="15">
      <c r="A55" s="52" t="s">
        <v>56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619</v>
      </c>
      <c r="E60" s="34">
        <f>SUM(E44:E59)</f>
        <v>28839029</v>
      </c>
      <c r="F60" s="34">
        <f>SUM(F44:F59)</f>
        <v>2850994.2399999998</v>
      </c>
      <c r="G60" s="35">
        <f>1-(F60/E60)</f>
        <v>0.9011411153960835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60</v>
      </c>
      <c r="B62" s="59"/>
      <c r="C62" s="62"/>
      <c r="D62" s="78"/>
      <c r="E62" s="59"/>
      <c r="F62" s="60">
        <f>F60+F39</f>
        <v>3190597.2399999998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66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JULY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19</v>
      </c>
      <c r="E9" s="17">
        <v>2291686</v>
      </c>
      <c r="F9" s="17">
        <v>476390</v>
      </c>
      <c r="G9" s="18">
        <f>F9/E9</f>
        <v>0.20787751899693063</v>
      </c>
      <c r="H9" s="19"/>
    </row>
    <row r="10" spans="1:8" ht="15.75">
      <c r="A10" s="13" t="s">
        <v>12</v>
      </c>
      <c r="B10" s="14"/>
      <c r="C10" s="15"/>
      <c r="D10" s="16">
        <v>4</v>
      </c>
      <c r="E10" s="17">
        <v>1071954</v>
      </c>
      <c r="F10" s="17">
        <v>142372</v>
      </c>
      <c r="G10" s="18">
        <f>F10/E10</f>
        <v>0.13281540066084926</v>
      </c>
      <c r="H10" s="19"/>
    </row>
    <row r="11" spans="1:8" ht="15.75">
      <c r="A11" s="13" t="s">
        <v>68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69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70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32</v>
      </c>
      <c r="B14" s="14"/>
      <c r="C14" s="15"/>
      <c r="D14" s="16">
        <v>1</v>
      </c>
      <c r="E14" s="17">
        <v>207657</v>
      </c>
      <c r="F14" s="17">
        <v>65105</v>
      </c>
      <c r="G14" s="18">
        <f>F14/E14</f>
        <v>0.3135218172274472</v>
      </c>
      <c r="H14" s="19"/>
    </row>
    <row r="15" spans="1:8" ht="15.75">
      <c r="A15" s="13" t="s">
        <v>71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19</v>
      </c>
      <c r="B16" s="14"/>
      <c r="C16" s="15"/>
      <c r="D16" s="16">
        <v>1</v>
      </c>
      <c r="E16" s="17">
        <v>201404</v>
      </c>
      <c r="F16" s="17">
        <v>70991.5</v>
      </c>
      <c r="G16" s="18">
        <f aca="true" t="shared" si="0" ref="G16:G24">F16/E16</f>
        <v>0.3524830688566265</v>
      </c>
      <c r="H16" s="19"/>
    </row>
    <row r="17" spans="1:8" ht="15.75">
      <c r="A17" s="13" t="s">
        <v>20</v>
      </c>
      <c r="B17" s="14"/>
      <c r="C17" s="15"/>
      <c r="D17" s="16">
        <v>3</v>
      </c>
      <c r="E17" s="17">
        <v>1459324</v>
      </c>
      <c r="F17" s="17">
        <v>334814</v>
      </c>
      <c r="G17" s="18">
        <f t="shared" si="0"/>
        <v>0.2294308871778988</v>
      </c>
      <c r="H17" s="19"/>
    </row>
    <row r="18" spans="1:8" ht="15.75">
      <c r="A18" s="13" t="s">
        <v>21</v>
      </c>
      <c r="B18" s="14"/>
      <c r="C18" s="15"/>
      <c r="D18" s="16">
        <v>1</v>
      </c>
      <c r="E18" s="17">
        <v>982932</v>
      </c>
      <c r="F18" s="17">
        <v>515892</v>
      </c>
      <c r="G18" s="18">
        <f t="shared" si="0"/>
        <v>0.5248501422275397</v>
      </c>
      <c r="H18" s="19"/>
    </row>
    <row r="19" spans="1:8" ht="15.75">
      <c r="A19" s="13" t="s">
        <v>72</v>
      </c>
      <c r="B19" s="14"/>
      <c r="C19" s="15"/>
      <c r="D19" s="16">
        <v>2</v>
      </c>
      <c r="E19" s="17">
        <v>531607</v>
      </c>
      <c r="F19" s="17">
        <v>151964</v>
      </c>
      <c r="G19" s="18">
        <f t="shared" si="0"/>
        <v>0.2858577859208024</v>
      </c>
      <c r="H19" s="19"/>
    </row>
    <row r="20" spans="1:8" ht="15.75">
      <c r="A20" s="13" t="s">
        <v>24</v>
      </c>
      <c r="B20" s="14"/>
      <c r="C20" s="15"/>
      <c r="D20" s="16">
        <v>2</v>
      </c>
      <c r="E20" s="17">
        <v>286916</v>
      </c>
      <c r="F20" s="17">
        <v>88994.5</v>
      </c>
      <c r="G20" s="18">
        <f t="shared" si="0"/>
        <v>0.3101761491168147</v>
      </c>
      <c r="H20" s="19"/>
    </row>
    <row r="21" spans="1:8" ht="15.75">
      <c r="A21" s="13" t="s">
        <v>25</v>
      </c>
      <c r="B21" s="14"/>
      <c r="C21" s="15"/>
      <c r="D21" s="16">
        <v>3</v>
      </c>
      <c r="E21" s="17">
        <v>613976</v>
      </c>
      <c r="F21" s="17">
        <v>155047.5</v>
      </c>
      <c r="G21" s="18">
        <f t="shared" si="0"/>
        <v>0.2525302291946265</v>
      </c>
      <c r="H21" s="19"/>
    </row>
    <row r="22" spans="1:8" ht="15.75">
      <c r="A22" s="13" t="s">
        <v>73</v>
      </c>
      <c r="B22" s="14"/>
      <c r="C22" s="15"/>
      <c r="D22" s="16">
        <v>1</v>
      </c>
      <c r="E22" s="17">
        <v>765458</v>
      </c>
      <c r="F22" s="17">
        <v>104501</v>
      </c>
      <c r="G22" s="18">
        <f t="shared" si="0"/>
        <v>0.1365208803095663</v>
      </c>
      <c r="H22" s="19"/>
    </row>
    <row r="23" spans="1:8" ht="15.75">
      <c r="A23" s="20" t="s">
        <v>27</v>
      </c>
      <c r="B23" s="14"/>
      <c r="C23" s="15"/>
      <c r="D23" s="16">
        <v>6</v>
      </c>
      <c r="E23" s="17">
        <v>1037382</v>
      </c>
      <c r="F23" s="17">
        <v>194453.5</v>
      </c>
      <c r="G23" s="18">
        <f t="shared" si="0"/>
        <v>0.18744637944363793</v>
      </c>
      <c r="H23" s="19"/>
    </row>
    <row r="24" spans="1:8" ht="15.75">
      <c r="A24" s="20" t="s">
        <v>28</v>
      </c>
      <c r="B24" s="14"/>
      <c r="C24" s="15"/>
      <c r="D24" s="16">
        <v>22</v>
      </c>
      <c r="E24" s="17">
        <v>344496</v>
      </c>
      <c r="F24" s="17">
        <v>344496</v>
      </c>
      <c r="G24" s="18">
        <f t="shared" si="0"/>
        <v>1</v>
      </c>
      <c r="H24" s="19"/>
    </row>
    <row r="25" spans="1:8" ht="15.75">
      <c r="A25" s="21" t="s">
        <v>29</v>
      </c>
      <c r="B25" s="14"/>
      <c r="C25" s="15"/>
      <c r="D25" s="16"/>
      <c r="E25" s="17"/>
      <c r="F25" s="17"/>
      <c r="G25" s="18"/>
      <c r="H25" s="19"/>
    </row>
    <row r="26" spans="1:8" ht="15.75">
      <c r="A26" s="21" t="s">
        <v>30</v>
      </c>
      <c r="B26" s="14"/>
      <c r="C26" s="15"/>
      <c r="D26" s="16"/>
      <c r="E26" s="17">
        <v>83803</v>
      </c>
      <c r="F26" s="17">
        <v>-77507.4</v>
      </c>
      <c r="G26" s="18">
        <f>F26/E26</f>
        <v>-0.9248761977494838</v>
      </c>
      <c r="H26" s="19"/>
    </row>
    <row r="27" spans="1:8" ht="15.75">
      <c r="A27" s="13" t="s">
        <v>18</v>
      </c>
      <c r="B27" s="14"/>
      <c r="C27" s="15"/>
      <c r="D27" s="16">
        <v>1</v>
      </c>
      <c r="E27" s="17">
        <v>159052</v>
      </c>
      <c r="F27" s="17">
        <v>23173</v>
      </c>
      <c r="G27" s="18">
        <f>F27/E27</f>
        <v>0.14569448985237532</v>
      </c>
      <c r="H27" s="19"/>
    </row>
    <row r="28" spans="1:8" ht="15.75">
      <c r="A28" s="21" t="s">
        <v>31</v>
      </c>
      <c r="B28" s="14"/>
      <c r="C28" s="15"/>
      <c r="D28" s="16">
        <v>3</v>
      </c>
      <c r="E28" s="17">
        <v>532186</v>
      </c>
      <c r="F28" s="17">
        <v>141559.5</v>
      </c>
      <c r="G28" s="18">
        <f>F28/E28</f>
        <v>0.2659962870124355</v>
      </c>
      <c r="H28" s="19"/>
    </row>
    <row r="29" spans="1:8" ht="15.75">
      <c r="A29" s="21" t="s">
        <v>74</v>
      </c>
      <c r="B29" s="14"/>
      <c r="C29" s="15"/>
      <c r="D29" s="16"/>
      <c r="E29" s="17"/>
      <c r="F29" s="17"/>
      <c r="G29" s="18"/>
      <c r="H29" s="19"/>
    </row>
    <row r="30" spans="1:8" ht="15.75">
      <c r="A30" s="21" t="s">
        <v>75</v>
      </c>
      <c r="B30" s="14"/>
      <c r="C30" s="15"/>
      <c r="D30" s="16"/>
      <c r="E30" s="22"/>
      <c r="F30" s="17"/>
      <c r="G30" s="18"/>
      <c r="H30" s="19"/>
    </row>
    <row r="31" spans="1:8" ht="15.75">
      <c r="A31" s="21" t="s">
        <v>76</v>
      </c>
      <c r="B31" s="14"/>
      <c r="C31" s="15"/>
      <c r="D31" s="16">
        <v>2</v>
      </c>
      <c r="E31" s="22">
        <v>283984</v>
      </c>
      <c r="F31" s="17">
        <v>53787</v>
      </c>
      <c r="G31" s="18">
        <f>F31/E31</f>
        <v>0.18940151557834245</v>
      </c>
      <c r="H31" s="19"/>
    </row>
    <row r="32" spans="1:8" ht="15.75">
      <c r="A32" s="21" t="s">
        <v>77</v>
      </c>
      <c r="B32" s="14"/>
      <c r="C32" s="15"/>
      <c r="D32" s="16">
        <v>6</v>
      </c>
      <c r="E32" s="22">
        <v>1964516</v>
      </c>
      <c r="F32" s="22">
        <v>262993</v>
      </c>
      <c r="G32" s="18">
        <f>F32/E32</f>
        <v>0.13387165082900826</v>
      </c>
      <c r="H32" s="19"/>
    </row>
    <row r="33" spans="1:8" ht="15.75">
      <c r="A33" s="13" t="s">
        <v>78</v>
      </c>
      <c r="B33" s="14"/>
      <c r="C33" s="15"/>
      <c r="D33" s="16">
        <v>1</v>
      </c>
      <c r="E33" s="17">
        <v>159175</v>
      </c>
      <c r="F33" s="17">
        <v>61871</v>
      </c>
      <c r="G33" s="18">
        <f>F33/E33</f>
        <v>0.3886979739280666</v>
      </c>
      <c r="H33" s="19"/>
    </row>
    <row r="34" spans="1:8" ht="15.75">
      <c r="A34" s="13" t="s">
        <v>79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25">
        <v>204660</v>
      </c>
      <c r="F35" s="17">
        <v>38521</v>
      </c>
      <c r="G35" s="26"/>
      <c r="H35" s="19"/>
    </row>
    <row r="36" spans="1:8" ht="15">
      <c r="A36" s="23" t="s">
        <v>38</v>
      </c>
      <c r="B36" s="14"/>
      <c r="C36" s="15"/>
      <c r="D36" s="24"/>
      <c r="E36" s="25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78</v>
      </c>
      <c r="E39" s="34">
        <f>SUM(E9:E38)</f>
        <v>13182168</v>
      </c>
      <c r="F39" s="34">
        <f>SUM(F9:F38)</f>
        <v>3149418.1</v>
      </c>
      <c r="G39" s="35">
        <f>F39/E39</f>
        <v>0.23891503279278492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194</v>
      </c>
      <c r="E44" s="17">
        <v>21132345.4</v>
      </c>
      <c r="F44" s="17">
        <v>1430760.84</v>
      </c>
      <c r="G44" s="18">
        <f aca="true" t="shared" si="1" ref="G44:G50">1-(+F44/E44)</f>
        <v>0.9322952179269226</v>
      </c>
      <c r="H44" s="19"/>
    </row>
    <row r="45" spans="1:8" ht="15.75">
      <c r="A45" s="48" t="s">
        <v>46</v>
      </c>
      <c r="B45" s="49"/>
      <c r="C45" s="15"/>
      <c r="D45" s="16">
        <v>7</v>
      </c>
      <c r="E45" s="17">
        <v>562865.4</v>
      </c>
      <c r="F45" s="17">
        <v>19020.4</v>
      </c>
      <c r="G45" s="18">
        <f t="shared" si="1"/>
        <v>0.9662079068992339</v>
      </c>
      <c r="H45" s="19"/>
    </row>
    <row r="46" spans="1:8" ht="15.75">
      <c r="A46" s="48" t="s">
        <v>47</v>
      </c>
      <c r="B46" s="49"/>
      <c r="C46" s="15"/>
      <c r="D46" s="16">
        <v>820</v>
      </c>
      <c r="E46" s="17">
        <v>68224851</v>
      </c>
      <c r="F46" s="17">
        <v>4991892.49</v>
      </c>
      <c r="G46" s="18">
        <f t="shared" si="1"/>
        <v>0.9268317568036902</v>
      </c>
      <c r="H46" s="19"/>
    </row>
    <row r="47" spans="1:8" ht="15.75">
      <c r="A47" s="48" t="s">
        <v>48</v>
      </c>
      <c r="B47" s="49"/>
      <c r="C47" s="15"/>
      <c r="D47" s="16">
        <v>63</v>
      </c>
      <c r="E47" s="17">
        <v>3766267.5</v>
      </c>
      <c r="F47" s="17">
        <v>364641.53</v>
      </c>
      <c r="G47" s="18">
        <f t="shared" si="1"/>
        <v>0.9031822540486039</v>
      </c>
      <c r="H47" s="19"/>
    </row>
    <row r="48" spans="1:8" ht="15.75">
      <c r="A48" s="48" t="s">
        <v>49</v>
      </c>
      <c r="B48" s="49"/>
      <c r="C48" s="15"/>
      <c r="D48" s="16">
        <v>262</v>
      </c>
      <c r="E48" s="17">
        <v>38705152</v>
      </c>
      <c r="F48" s="17">
        <v>2550969.35</v>
      </c>
      <c r="G48" s="18">
        <f t="shared" si="1"/>
        <v>0.9340922534033712</v>
      </c>
      <c r="H48" s="19"/>
    </row>
    <row r="49" spans="1:8" ht="15.75">
      <c r="A49" s="48" t="s">
        <v>50</v>
      </c>
      <c r="B49" s="49"/>
      <c r="C49" s="15"/>
      <c r="D49" s="16">
        <v>21</v>
      </c>
      <c r="E49" s="17">
        <v>2774956</v>
      </c>
      <c r="F49" s="17">
        <v>192079</v>
      </c>
      <c r="G49" s="18">
        <f t="shared" si="1"/>
        <v>0.9307812448197377</v>
      </c>
      <c r="H49" s="19"/>
    </row>
    <row r="50" spans="1:8" ht="15.75">
      <c r="A50" s="48" t="s">
        <v>51</v>
      </c>
      <c r="B50" s="49"/>
      <c r="C50" s="15"/>
      <c r="D50" s="16">
        <v>42</v>
      </c>
      <c r="E50" s="17">
        <v>8937468.5</v>
      </c>
      <c r="F50" s="17">
        <v>516033</v>
      </c>
      <c r="G50" s="18">
        <f t="shared" si="1"/>
        <v>0.9422618384613047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>
        <v>6</v>
      </c>
      <c r="E52" s="17">
        <v>569850</v>
      </c>
      <c r="F52" s="17">
        <v>54076</v>
      </c>
      <c r="G52" s="18">
        <f>1-(+F52/E52)</f>
        <v>0.9051048521540757</v>
      </c>
      <c r="H52" s="19"/>
    </row>
    <row r="53" spans="1:8" ht="15.75">
      <c r="A53" s="50" t="s">
        <v>80</v>
      </c>
      <c r="B53" s="51"/>
      <c r="C53" s="15"/>
      <c r="D53" s="16">
        <v>2</v>
      </c>
      <c r="E53" s="17">
        <v>312900</v>
      </c>
      <c r="F53" s="17">
        <v>76300</v>
      </c>
      <c r="G53" s="18">
        <f>1-(+F53/E53)</f>
        <v>0.756152125279642</v>
      </c>
      <c r="H53" s="19"/>
    </row>
    <row r="54" spans="1:8" ht="15.75">
      <c r="A54" s="48" t="s">
        <v>81</v>
      </c>
      <c r="B54" s="51"/>
      <c r="C54" s="15"/>
      <c r="D54" s="16">
        <v>1277</v>
      </c>
      <c r="E54" s="17">
        <v>98665040.64</v>
      </c>
      <c r="F54" s="17">
        <v>11831892.83</v>
      </c>
      <c r="G54" s="18">
        <f>1-(+F54/E54)</f>
        <v>0.880080190985061</v>
      </c>
      <c r="H54" s="19"/>
    </row>
    <row r="55" spans="1:8" ht="15.75">
      <c r="A55" s="48" t="s">
        <v>82</v>
      </c>
      <c r="B55" s="51"/>
      <c r="C55" s="15"/>
      <c r="D55" s="16">
        <v>4</v>
      </c>
      <c r="E55" s="17">
        <v>1093131.6</v>
      </c>
      <c r="F55" s="17">
        <v>62884.79</v>
      </c>
      <c r="G55" s="18">
        <f>1-(+F55/E55)</f>
        <v>0.9424728093122549</v>
      </c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25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25"/>
      <c r="F59" s="22"/>
      <c r="G59" s="26"/>
      <c r="H59" s="19"/>
    </row>
    <row r="60" spans="1:8" ht="15.75">
      <c r="A60" s="53"/>
      <c r="B60" s="28"/>
      <c r="C60" s="15"/>
      <c r="D60" s="24"/>
      <c r="E60" s="29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2698</v>
      </c>
      <c r="E61" s="34">
        <f>SUM(E44:E60)</f>
        <v>244744828.04</v>
      </c>
      <c r="F61" s="34">
        <f>SUM(F44:F60)</f>
        <v>22090550.23</v>
      </c>
      <c r="G61" s="35">
        <f>1-(+F61/E61)</f>
        <v>0.9097404819259771</v>
      </c>
      <c r="H61" s="19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60</v>
      </c>
      <c r="B63" s="59"/>
      <c r="C63" s="59"/>
      <c r="D63" s="59"/>
      <c r="E63" s="59"/>
      <c r="F63" s="60">
        <f>F61+F39</f>
        <v>25239968.330000002</v>
      </c>
      <c r="G63" s="59"/>
      <c r="H63" s="2"/>
    </row>
    <row r="64" spans="1:8" ht="18">
      <c r="A64" s="61"/>
      <c r="B64" s="62"/>
      <c r="C64" s="62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1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JULY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83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14</v>
      </c>
      <c r="E9" s="17">
        <v>1085557</v>
      </c>
      <c r="F9" s="17">
        <v>223377.5</v>
      </c>
      <c r="G9" s="18">
        <f aca="true" t="shared" si="0" ref="G9:G18">F9/E9</f>
        <v>0.20577224411062708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2304842</v>
      </c>
      <c r="F10" s="17">
        <v>337736</v>
      </c>
      <c r="G10" s="80">
        <f t="shared" si="0"/>
        <v>0.14653325477407997</v>
      </c>
      <c r="H10" s="19"/>
    </row>
    <row r="11" spans="1:8" ht="15.75">
      <c r="A11" s="13" t="s">
        <v>68</v>
      </c>
      <c r="B11" s="14"/>
      <c r="C11" s="15"/>
      <c r="D11" s="16">
        <v>1</v>
      </c>
      <c r="E11" s="17">
        <v>183087</v>
      </c>
      <c r="F11" s="17">
        <v>38262</v>
      </c>
      <c r="G11" s="80">
        <f t="shared" si="0"/>
        <v>0.20898261482246144</v>
      </c>
      <c r="H11" s="19"/>
    </row>
    <row r="12" spans="1:8" ht="15.75">
      <c r="A12" s="13" t="s">
        <v>69</v>
      </c>
      <c r="B12" s="14"/>
      <c r="C12" s="15"/>
      <c r="D12" s="16">
        <v>1</v>
      </c>
      <c r="E12" s="17">
        <v>98481</v>
      </c>
      <c r="F12" s="17">
        <v>31222.5</v>
      </c>
      <c r="G12" s="80">
        <f t="shared" si="0"/>
        <v>0.3170408505193895</v>
      </c>
      <c r="H12" s="19"/>
    </row>
    <row r="13" spans="1:8" ht="15.75">
      <c r="A13" s="13" t="s">
        <v>70</v>
      </c>
      <c r="B13" s="14"/>
      <c r="C13" s="15"/>
      <c r="D13" s="16">
        <v>1</v>
      </c>
      <c r="E13" s="17">
        <v>165609</v>
      </c>
      <c r="F13" s="17">
        <v>24225</v>
      </c>
      <c r="G13" s="80">
        <f t="shared" si="0"/>
        <v>0.14627828197742876</v>
      </c>
      <c r="H13" s="19"/>
    </row>
    <row r="14" spans="1:8" ht="15.75">
      <c r="A14" s="13" t="s">
        <v>32</v>
      </c>
      <c r="B14" s="14"/>
      <c r="C14" s="15"/>
      <c r="D14" s="16">
        <v>1</v>
      </c>
      <c r="E14" s="17">
        <v>279466</v>
      </c>
      <c r="F14" s="17">
        <v>98922</v>
      </c>
      <c r="G14" s="80">
        <f t="shared" si="0"/>
        <v>0.3539679245418047</v>
      </c>
      <c r="H14" s="19"/>
    </row>
    <row r="15" spans="1:8" ht="15.75">
      <c r="A15" s="13" t="s">
        <v>71</v>
      </c>
      <c r="B15" s="14"/>
      <c r="C15" s="15"/>
      <c r="D15" s="16">
        <v>1</v>
      </c>
      <c r="E15" s="17">
        <v>168043</v>
      </c>
      <c r="F15" s="17">
        <v>52758.5</v>
      </c>
      <c r="G15" s="80">
        <f t="shared" si="0"/>
        <v>0.31395833209357127</v>
      </c>
      <c r="H15" s="19"/>
    </row>
    <row r="16" spans="1:8" ht="15.75">
      <c r="A16" s="13" t="s">
        <v>19</v>
      </c>
      <c r="B16" s="14"/>
      <c r="C16" s="15"/>
      <c r="D16" s="16">
        <v>1</v>
      </c>
      <c r="E16" s="17">
        <v>81111</v>
      </c>
      <c r="F16" s="17">
        <v>23843</v>
      </c>
      <c r="G16" s="80">
        <f t="shared" si="0"/>
        <v>0.2939551971989003</v>
      </c>
      <c r="H16" s="19"/>
    </row>
    <row r="17" spans="1:8" ht="15.75">
      <c r="A17" s="13" t="s">
        <v>20</v>
      </c>
      <c r="B17" s="14"/>
      <c r="C17" s="15"/>
      <c r="D17" s="16">
        <v>3</v>
      </c>
      <c r="E17" s="17">
        <v>1543619</v>
      </c>
      <c r="F17" s="17">
        <v>388696</v>
      </c>
      <c r="G17" s="18">
        <f t="shared" si="0"/>
        <v>0.251808250611064</v>
      </c>
      <c r="H17" s="19"/>
    </row>
    <row r="18" spans="1:8" ht="15.75">
      <c r="A18" s="13" t="s">
        <v>21</v>
      </c>
      <c r="B18" s="14"/>
      <c r="C18" s="15"/>
      <c r="D18" s="16">
        <v>1</v>
      </c>
      <c r="E18" s="17">
        <v>587903</v>
      </c>
      <c r="F18" s="17">
        <v>151465</v>
      </c>
      <c r="G18" s="80">
        <f t="shared" si="0"/>
        <v>0.2576360385982041</v>
      </c>
      <c r="H18" s="19"/>
    </row>
    <row r="19" spans="1:8" ht="15.75">
      <c r="A19" s="13" t="s">
        <v>72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24</v>
      </c>
      <c r="B20" s="14"/>
      <c r="C20" s="15"/>
      <c r="D20" s="16">
        <v>1</v>
      </c>
      <c r="E20" s="17">
        <v>190079</v>
      </c>
      <c r="F20" s="17">
        <v>56245.5</v>
      </c>
      <c r="G20" s="18">
        <f>F20/E20</f>
        <v>0.29590591280467593</v>
      </c>
      <c r="H20" s="19"/>
    </row>
    <row r="21" spans="1:8" ht="15.75">
      <c r="A21" s="13" t="s">
        <v>25</v>
      </c>
      <c r="B21" s="14"/>
      <c r="C21" s="15"/>
      <c r="D21" s="16">
        <v>2</v>
      </c>
      <c r="E21" s="17">
        <v>691620</v>
      </c>
      <c r="F21" s="17">
        <v>54841.5</v>
      </c>
      <c r="G21" s="18">
        <f>F21/E21</f>
        <v>0.07929426563719962</v>
      </c>
      <c r="H21" s="19"/>
    </row>
    <row r="22" spans="1:8" ht="15.75">
      <c r="A22" s="13" t="s">
        <v>73</v>
      </c>
      <c r="B22" s="14"/>
      <c r="C22" s="15"/>
      <c r="D22" s="16">
        <v>1</v>
      </c>
      <c r="E22" s="17">
        <v>44978</v>
      </c>
      <c r="F22" s="17">
        <v>13981.5</v>
      </c>
      <c r="G22" s="18">
        <f>F22/E22</f>
        <v>0.3108519720752368</v>
      </c>
      <c r="H22" s="19"/>
    </row>
    <row r="23" spans="1:8" ht="15.75">
      <c r="A23" s="20" t="s">
        <v>27</v>
      </c>
      <c r="B23" s="14"/>
      <c r="C23" s="15"/>
      <c r="D23" s="16">
        <v>2</v>
      </c>
      <c r="E23" s="17">
        <v>292558</v>
      </c>
      <c r="F23" s="17">
        <v>64329</v>
      </c>
      <c r="G23" s="18">
        <f>F23/E23</f>
        <v>0.21988460407850752</v>
      </c>
      <c r="H23" s="19"/>
    </row>
    <row r="24" spans="1:8" ht="15.75">
      <c r="A24" s="20" t="s">
        <v>28</v>
      </c>
      <c r="B24" s="14"/>
      <c r="C24" s="15"/>
      <c r="D24" s="16">
        <v>15</v>
      </c>
      <c r="E24" s="17">
        <v>435925</v>
      </c>
      <c r="F24" s="17">
        <v>435925</v>
      </c>
      <c r="G24" s="18">
        <f>F24/E24</f>
        <v>1</v>
      </c>
      <c r="H24" s="19"/>
    </row>
    <row r="25" spans="1:8" ht="15.75">
      <c r="A25" s="21" t="s">
        <v>29</v>
      </c>
      <c r="B25" s="14"/>
      <c r="C25" s="15"/>
      <c r="D25" s="16"/>
      <c r="E25" s="17"/>
      <c r="F25" s="17"/>
      <c r="G25" s="18"/>
      <c r="H25" s="19"/>
    </row>
    <row r="26" spans="1:8" ht="15.75">
      <c r="A26" s="21" t="s">
        <v>30</v>
      </c>
      <c r="B26" s="14"/>
      <c r="C26" s="15"/>
      <c r="D26" s="16"/>
      <c r="E26" s="17">
        <v>91226</v>
      </c>
      <c r="F26" s="17">
        <v>-143724</v>
      </c>
      <c r="G26" s="18">
        <f>F26/E26</f>
        <v>-1.5754719049393813</v>
      </c>
      <c r="H26" s="19"/>
    </row>
    <row r="27" spans="1:8" ht="15.75">
      <c r="A27" s="13" t="s">
        <v>18</v>
      </c>
      <c r="B27" s="14"/>
      <c r="C27" s="15"/>
      <c r="D27" s="16">
        <v>1</v>
      </c>
      <c r="E27" s="17">
        <v>74272</v>
      </c>
      <c r="F27" s="17">
        <v>5458.5</v>
      </c>
      <c r="G27" s="80">
        <f>F27/E27</f>
        <v>0.07349337570012926</v>
      </c>
      <c r="H27" s="19"/>
    </row>
    <row r="28" spans="1:8" ht="15.75">
      <c r="A28" s="21" t="s">
        <v>31</v>
      </c>
      <c r="B28" s="14"/>
      <c r="C28" s="15"/>
      <c r="D28" s="16">
        <v>2</v>
      </c>
      <c r="E28" s="17">
        <v>279750</v>
      </c>
      <c r="F28" s="17">
        <v>85734.5</v>
      </c>
      <c r="G28" s="18">
        <f>F28/E28</f>
        <v>0.30646827524575515</v>
      </c>
      <c r="H28" s="19"/>
    </row>
    <row r="29" spans="1:8" ht="15.75">
      <c r="A29" s="21" t="s">
        <v>74</v>
      </c>
      <c r="B29" s="14"/>
      <c r="C29" s="15"/>
      <c r="D29" s="16">
        <v>1</v>
      </c>
      <c r="E29" s="17">
        <v>249446</v>
      </c>
      <c r="F29" s="17">
        <v>64073.5</v>
      </c>
      <c r="G29" s="18">
        <f>F29/E29</f>
        <v>0.25686320887085784</v>
      </c>
      <c r="H29" s="19"/>
    </row>
    <row r="30" spans="1:8" ht="15.75">
      <c r="A30" s="21" t="s">
        <v>75</v>
      </c>
      <c r="B30" s="14"/>
      <c r="C30" s="15"/>
      <c r="D30" s="16">
        <v>1</v>
      </c>
      <c r="E30" s="22">
        <v>223255.01</v>
      </c>
      <c r="F30" s="17">
        <v>65139.01</v>
      </c>
      <c r="G30" s="80">
        <f>F30/E30</f>
        <v>0.29176953296591196</v>
      </c>
      <c r="H30" s="19"/>
    </row>
    <row r="31" spans="1:8" ht="15.75">
      <c r="A31" s="21" t="s">
        <v>76</v>
      </c>
      <c r="B31" s="14"/>
      <c r="C31" s="15"/>
      <c r="D31" s="16"/>
      <c r="E31" s="22"/>
      <c r="F31" s="17"/>
      <c r="G31" s="80"/>
      <c r="H31" s="19"/>
    </row>
    <row r="32" spans="1:8" ht="15.75">
      <c r="A32" s="21" t="s">
        <v>77</v>
      </c>
      <c r="B32" s="14"/>
      <c r="C32" s="15"/>
      <c r="D32" s="16">
        <v>7</v>
      </c>
      <c r="E32" s="22">
        <v>1586677</v>
      </c>
      <c r="F32" s="22">
        <v>299138</v>
      </c>
      <c r="G32" s="80">
        <f>F32/E32</f>
        <v>0.18853112511242048</v>
      </c>
      <c r="H32" s="19"/>
    </row>
    <row r="33" spans="1:8" ht="15.75">
      <c r="A33" s="13" t="s">
        <v>78</v>
      </c>
      <c r="B33" s="14"/>
      <c r="C33" s="15"/>
      <c r="D33" s="16"/>
      <c r="E33" s="17"/>
      <c r="F33" s="17"/>
      <c r="G33" s="80"/>
      <c r="H33" s="19"/>
    </row>
    <row r="34" spans="1:8" ht="15.75">
      <c r="A34" s="13" t="s">
        <v>79</v>
      </c>
      <c r="B34" s="14"/>
      <c r="C34" s="15"/>
      <c r="D34" s="16">
        <v>1</v>
      </c>
      <c r="E34" s="17">
        <v>88324</v>
      </c>
      <c r="F34" s="17">
        <v>26518</v>
      </c>
      <c r="G34" s="80">
        <f>F34/E34</f>
        <v>0.3002354965807708</v>
      </c>
      <c r="H34" s="19"/>
    </row>
    <row r="35" spans="1:8" ht="15">
      <c r="A35" s="23" t="s">
        <v>37</v>
      </c>
      <c r="B35" s="14"/>
      <c r="C35" s="15"/>
      <c r="D35" s="24"/>
      <c r="E35" s="25">
        <v>71485</v>
      </c>
      <c r="F35" s="22">
        <v>13712</v>
      </c>
      <c r="G35" s="26"/>
      <c r="H35" s="19"/>
    </row>
    <row r="36" spans="1:8" ht="15">
      <c r="A36" s="23" t="s">
        <v>38</v>
      </c>
      <c r="B36" s="14"/>
      <c r="C36" s="15"/>
      <c r="D36" s="24"/>
      <c r="E36" s="25"/>
      <c r="F36" s="22">
        <v>25</v>
      </c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64</v>
      </c>
      <c r="E39" s="34">
        <f>SUM(E9:E38)</f>
        <v>10817313.01</v>
      </c>
      <c r="F39" s="34">
        <f>SUM(F9:F38)</f>
        <v>2411904.51</v>
      </c>
      <c r="G39" s="35">
        <f>F39/E39</f>
        <v>0.2229670628713738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65</v>
      </c>
      <c r="E44" s="17">
        <v>9931856.95</v>
      </c>
      <c r="F44" s="17">
        <v>614923.74</v>
      </c>
      <c r="G44" s="18">
        <f>1-(+F44/E44)</f>
        <v>0.9380857232342639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467</v>
      </c>
      <c r="E46" s="17">
        <v>47767580.75</v>
      </c>
      <c r="F46" s="17">
        <v>3137516.84</v>
      </c>
      <c r="G46" s="18">
        <f aca="true" t="shared" si="1" ref="G46:G54">1-(+F46/E46)</f>
        <v>0.9343170244182819</v>
      </c>
      <c r="H46" s="19"/>
    </row>
    <row r="47" spans="1:8" ht="15.75">
      <c r="A47" s="48" t="s">
        <v>48</v>
      </c>
      <c r="B47" s="49"/>
      <c r="C47" s="15"/>
      <c r="D47" s="16">
        <v>11</v>
      </c>
      <c r="E47" s="17">
        <v>1069650</v>
      </c>
      <c r="F47" s="17">
        <v>116835.8</v>
      </c>
      <c r="G47" s="18">
        <f t="shared" si="1"/>
        <v>0.89077193474501</v>
      </c>
      <c r="H47" s="19"/>
    </row>
    <row r="48" spans="1:8" ht="15.75">
      <c r="A48" s="48" t="s">
        <v>49</v>
      </c>
      <c r="B48" s="49"/>
      <c r="C48" s="15"/>
      <c r="D48" s="16">
        <v>107</v>
      </c>
      <c r="E48" s="17">
        <v>17926947</v>
      </c>
      <c r="F48" s="17">
        <v>1256410.48</v>
      </c>
      <c r="G48" s="18">
        <f t="shared" si="1"/>
        <v>0.9299149777148334</v>
      </c>
      <c r="H48" s="19"/>
    </row>
    <row r="49" spans="1:8" ht="15.75">
      <c r="A49" s="48" t="s">
        <v>50</v>
      </c>
      <c r="B49" s="49"/>
      <c r="C49" s="15"/>
      <c r="D49" s="16">
        <v>29</v>
      </c>
      <c r="E49" s="17">
        <v>7498292</v>
      </c>
      <c r="F49" s="17">
        <v>305797</v>
      </c>
      <c r="G49" s="18">
        <f t="shared" si="1"/>
        <v>0.9592177791955822</v>
      </c>
      <c r="H49" s="19"/>
    </row>
    <row r="50" spans="1:8" ht="15.75">
      <c r="A50" s="48" t="s">
        <v>51</v>
      </c>
      <c r="B50" s="49"/>
      <c r="C50" s="15"/>
      <c r="D50" s="16">
        <v>24</v>
      </c>
      <c r="E50" s="17">
        <v>4428005</v>
      </c>
      <c r="F50" s="17">
        <v>314344</v>
      </c>
      <c r="G50" s="18">
        <f t="shared" si="1"/>
        <v>0.9290100169263584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315840</v>
      </c>
      <c r="F51" s="17">
        <v>22560</v>
      </c>
      <c r="G51" s="18">
        <f t="shared" si="1"/>
        <v>0.9285714285714286</v>
      </c>
      <c r="H51" s="19"/>
    </row>
    <row r="52" spans="1:8" ht="15.75">
      <c r="A52" s="48" t="s">
        <v>53</v>
      </c>
      <c r="B52" s="49"/>
      <c r="C52" s="15"/>
      <c r="D52" s="16">
        <v>3</v>
      </c>
      <c r="E52" s="17">
        <v>435325</v>
      </c>
      <c r="F52" s="17">
        <v>5200</v>
      </c>
      <c r="G52" s="18">
        <f t="shared" si="1"/>
        <v>0.9880549015103658</v>
      </c>
      <c r="H52" s="19"/>
    </row>
    <row r="53" spans="1:8" ht="15.75">
      <c r="A53" s="50" t="s">
        <v>80</v>
      </c>
      <c r="B53" s="51"/>
      <c r="C53" s="15"/>
      <c r="D53" s="16">
        <v>3</v>
      </c>
      <c r="E53" s="17">
        <v>500000</v>
      </c>
      <c r="F53" s="17">
        <v>95100</v>
      </c>
      <c r="G53" s="18">
        <f t="shared" si="1"/>
        <v>0.8098</v>
      </c>
      <c r="H53" s="19"/>
    </row>
    <row r="54" spans="1:8" ht="15.75">
      <c r="A54" s="48" t="s">
        <v>81</v>
      </c>
      <c r="B54" s="51"/>
      <c r="C54" s="15"/>
      <c r="D54" s="16">
        <v>1052</v>
      </c>
      <c r="E54" s="17">
        <v>73192196.81</v>
      </c>
      <c r="F54" s="17">
        <v>9058232.03</v>
      </c>
      <c r="G54" s="18">
        <f t="shared" si="1"/>
        <v>0.8762404679078795</v>
      </c>
      <c r="H54" s="19"/>
    </row>
    <row r="55" spans="1:8" ht="15.75">
      <c r="A55" s="48" t="s">
        <v>82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>
        <v>196</v>
      </c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25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75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1763</v>
      </c>
      <c r="E61" s="34">
        <f>SUM(E44:E60)</f>
        <v>163065693.51</v>
      </c>
      <c r="F61" s="34">
        <f>SUM(F44:F60)</f>
        <v>14927115.889999999</v>
      </c>
      <c r="G61" s="35">
        <f>1-(F61/E61)</f>
        <v>0.9084594952580594</v>
      </c>
      <c r="H61" s="2"/>
    </row>
    <row r="62" spans="1:8" ht="18">
      <c r="A62" s="54"/>
      <c r="B62" s="54"/>
      <c r="C62" s="62"/>
      <c r="D62" s="77"/>
      <c r="E62" s="56"/>
      <c r="F62" s="57"/>
      <c r="G62" s="57"/>
      <c r="H62" s="2"/>
    </row>
    <row r="63" spans="1:8" ht="18">
      <c r="A63" s="58" t="s">
        <v>60</v>
      </c>
      <c r="B63" s="59"/>
      <c r="C63" s="62"/>
      <c r="D63" s="78"/>
      <c r="E63" s="59"/>
      <c r="F63" s="60">
        <f>F61+F39</f>
        <v>17339020.4</v>
      </c>
      <c r="G63" s="59"/>
      <c r="H63" s="2"/>
    </row>
    <row r="64" spans="1:8" ht="18">
      <c r="A64" s="61"/>
      <c r="B64" s="62"/>
      <c r="C64" s="62"/>
      <c r="D64" s="78"/>
      <c r="E64" s="59"/>
      <c r="F64" s="60"/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JULY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84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16</v>
      </c>
      <c r="E9" s="17">
        <v>1718254</v>
      </c>
      <c r="F9" s="17">
        <v>167689.5</v>
      </c>
      <c r="G9" s="18">
        <f>F9/E9</f>
        <v>0.09759296355486441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85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86</v>
      </c>
      <c r="B12" s="14"/>
      <c r="C12" s="15"/>
      <c r="D12" s="16">
        <v>1</v>
      </c>
      <c r="E12" s="17">
        <v>179049</v>
      </c>
      <c r="F12" s="17">
        <v>63897.5</v>
      </c>
      <c r="G12" s="18">
        <f>F12/E12</f>
        <v>0.35687158263938923</v>
      </c>
      <c r="H12" s="19"/>
    </row>
    <row r="13" spans="1:8" ht="15.75">
      <c r="A13" s="13" t="s">
        <v>87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32</v>
      </c>
      <c r="B15" s="14"/>
      <c r="C15" s="15"/>
      <c r="D15" s="16">
        <v>1</v>
      </c>
      <c r="E15" s="17">
        <v>56051.5</v>
      </c>
      <c r="F15" s="17">
        <v>20060.5</v>
      </c>
      <c r="G15" s="18">
        <f>F15/E15</f>
        <v>0.3578940795518407</v>
      </c>
      <c r="H15" s="19"/>
    </row>
    <row r="16" spans="1:8" ht="15.75">
      <c r="A16" s="13" t="s">
        <v>88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597515</v>
      </c>
      <c r="F18" s="17">
        <v>71436</v>
      </c>
      <c r="G18" s="18">
        <f>F18/E18</f>
        <v>0.119555157611106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18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89</v>
      </c>
      <c r="B21" s="14"/>
      <c r="C21" s="15"/>
      <c r="D21" s="16">
        <v>1</v>
      </c>
      <c r="E21" s="17">
        <v>106140</v>
      </c>
      <c r="F21" s="17">
        <v>35619.5</v>
      </c>
      <c r="G21" s="18">
        <f>F21/E21</f>
        <v>0.33558978707367626</v>
      </c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>
        <v>1</v>
      </c>
      <c r="E24" s="17">
        <v>25038.5</v>
      </c>
      <c r="F24" s="17">
        <v>9863.5</v>
      </c>
      <c r="G24" s="18">
        <f>F24/E24</f>
        <v>0.39393334265231544</v>
      </c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109234</v>
      </c>
      <c r="F25" s="17">
        <v>17409</v>
      </c>
      <c r="G25" s="18">
        <f>F25/E25</f>
        <v>0.1593734551513265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38665</v>
      </c>
      <c r="F29" s="17">
        <v>10672</v>
      </c>
      <c r="G29" s="18">
        <f>F29/E29</f>
        <v>0.27601189706452867</v>
      </c>
      <c r="H29" s="19"/>
    </row>
    <row r="30" spans="1:8" ht="15.75">
      <c r="A30" s="21" t="s">
        <v>90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91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71</v>
      </c>
      <c r="B32" s="14"/>
      <c r="C32" s="15"/>
      <c r="D32" s="16"/>
      <c r="E32" s="17"/>
      <c r="F32" s="17"/>
      <c r="G32" s="18"/>
      <c r="H32" s="19"/>
    </row>
    <row r="33" spans="1:8" ht="15.75">
      <c r="A33" s="21" t="s">
        <v>92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93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23</v>
      </c>
      <c r="E39" s="34">
        <f>SUM(E9:E38)</f>
        <v>2829947</v>
      </c>
      <c r="F39" s="34">
        <f>SUM(F9:F38)</f>
        <v>396647.5</v>
      </c>
      <c r="G39" s="35">
        <f>F39/E39</f>
        <v>0.14016075212715998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50</v>
      </c>
      <c r="E44" s="17">
        <v>2077151.1</v>
      </c>
      <c r="F44" s="17">
        <v>141234.35</v>
      </c>
      <c r="G44" s="18">
        <f>1-(+F44/E44)</f>
        <v>0.9320057409400789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135</v>
      </c>
      <c r="E46" s="17">
        <v>8251915.86</v>
      </c>
      <c r="F46" s="17">
        <v>608595.8</v>
      </c>
      <c r="G46" s="18">
        <f>1-(+F46/E46)</f>
        <v>0.9262479392270487</v>
      </c>
      <c r="H46" s="19"/>
    </row>
    <row r="47" spans="1:8" ht="15.75">
      <c r="A47" s="48" t="s">
        <v>48</v>
      </c>
      <c r="B47" s="49"/>
      <c r="C47" s="15"/>
      <c r="D47" s="16">
        <v>8</v>
      </c>
      <c r="E47" s="17">
        <v>344865.5</v>
      </c>
      <c r="F47" s="17">
        <v>18159</v>
      </c>
      <c r="G47" s="18">
        <f>1-(+F47/E47)</f>
        <v>0.9473446894513948</v>
      </c>
      <c r="H47" s="19"/>
    </row>
    <row r="48" spans="1:8" ht="15.75">
      <c r="A48" s="48" t="s">
        <v>49</v>
      </c>
      <c r="B48" s="49"/>
      <c r="C48" s="15"/>
      <c r="D48" s="16">
        <v>89</v>
      </c>
      <c r="E48" s="17">
        <v>7269758.17</v>
      </c>
      <c r="F48" s="17">
        <v>401348.31</v>
      </c>
      <c r="G48" s="18">
        <f>1-(+F48/E48)</f>
        <v>0.9447920686473124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986841</v>
      </c>
      <c r="F50" s="17">
        <v>86892</v>
      </c>
      <c r="G50" s="18">
        <f>1-(+F50/E50)</f>
        <v>0.9119493413832623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109500</v>
      </c>
      <c r="F51" s="17">
        <v>-15450</v>
      </c>
      <c r="G51" s="18">
        <f>1-(+F51/E51)</f>
        <v>1.141095890410959</v>
      </c>
      <c r="H51" s="19"/>
    </row>
    <row r="52" spans="1:8" ht="15.75">
      <c r="A52" s="48" t="s">
        <v>53</v>
      </c>
      <c r="B52" s="49"/>
      <c r="C52" s="15"/>
      <c r="D52" s="16">
        <v>1</v>
      </c>
      <c r="E52" s="17">
        <v>27850</v>
      </c>
      <c r="F52" s="17">
        <v>4125</v>
      </c>
      <c r="G52" s="18">
        <f>1-(+F52/E52)</f>
        <v>0.8518850987432676</v>
      </c>
      <c r="H52" s="19"/>
    </row>
    <row r="53" spans="1:8" ht="15.75">
      <c r="A53" s="50" t="s">
        <v>80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81</v>
      </c>
      <c r="B54" s="51"/>
      <c r="C54" s="15"/>
      <c r="D54" s="16">
        <v>893</v>
      </c>
      <c r="E54" s="17">
        <v>51752773.29</v>
      </c>
      <c r="F54" s="17">
        <v>5461607.61</v>
      </c>
      <c r="G54" s="18">
        <f>1-(+F54/E54)</f>
        <v>0.8944673442059707</v>
      </c>
      <c r="H54" s="19"/>
    </row>
    <row r="55" spans="1:8" ht="15.75">
      <c r="A55" s="48" t="s">
        <v>82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29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1199</v>
      </c>
      <c r="E61" s="34">
        <f>SUM(E44:E60)</f>
        <v>70820654.92</v>
      </c>
      <c r="F61" s="34">
        <f>SUM(F44:F60)</f>
        <v>6706512.07</v>
      </c>
      <c r="G61" s="35">
        <f>1-(+F61/E61)</f>
        <v>0.9053028798226199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60</v>
      </c>
      <c r="B63" s="59"/>
      <c r="C63" s="59"/>
      <c r="D63" s="59"/>
      <c r="E63" s="59"/>
      <c r="F63" s="60">
        <f>F61+F39</f>
        <v>7103159.57</v>
      </c>
      <c r="G63" s="59"/>
      <c r="H63" s="2"/>
    </row>
    <row r="64" spans="1:8" ht="18">
      <c r="A64" s="61"/>
      <c r="B64" s="62"/>
      <c r="C64" s="62"/>
      <c r="D64" s="59"/>
      <c r="E64" s="59"/>
      <c r="F64" s="60"/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JULY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94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11</v>
      </c>
      <c r="E9" s="17">
        <v>160389</v>
      </c>
      <c r="F9" s="17">
        <v>20303</v>
      </c>
      <c r="G9" s="18">
        <f>F9/E9</f>
        <v>0.12658598781711963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2795836</v>
      </c>
      <c r="F10" s="17">
        <v>361390.5</v>
      </c>
      <c r="G10" s="18">
        <f>F10/E10</f>
        <v>0.12926026419289258</v>
      </c>
      <c r="H10" s="19"/>
    </row>
    <row r="11" spans="1:8" ht="15.75">
      <c r="A11" s="13" t="s">
        <v>85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86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87</v>
      </c>
      <c r="B13" s="14"/>
      <c r="C13" s="15"/>
      <c r="D13" s="16">
        <v>1</v>
      </c>
      <c r="E13" s="17">
        <v>220388</v>
      </c>
      <c r="F13" s="17">
        <v>63192.5</v>
      </c>
      <c r="G13" s="18">
        <f>F13/E13</f>
        <v>0.2867329437174438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32</v>
      </c>
      <c r="B15" s="14"/>
      <c r="C15" s="15"/>
      <c r="D15" s="16">
        <v>2</v>
      </c>
      <c r="E15" s="17">
        <v>301011</v>
      </c>
      <c r="F15" s="17">
        <v>97503</v>
      </c>
      <c r="G15" s="18">
        <f aca="true" t="shared" si="0" ref="G15:G20">F15/E15</f>
        <v>0.32391839500882025</v>
      </c>
      <c r="H15" s="19"/>
    </row>
    <row r="16" spans="1:8" ht="15.75">
      <c r="A16" s="13" t="s">
        <v>88</v>
      </c>
      <c r="B16" s="14"/>
      <c r="C16" s="15"/>
      <c r="D16" s="16">
        <v>14</v>
      </c>
      <c r="E16" s="17">
        <v>2644392</v>
      </c>
      <c r="F16" s="17">
        <v>510347.5</v>
      </c>
      <c r="G16" s="18">
        <f t="shared" si="0"/>
        <v>0.19299237783203096</v>
      </c>
      <c r="H16" s="19"/>
    </row>
    <row r="17" spans="1:8" ht="15.75">
      <c r="A17" s="13" t="s">
        <v>19</v>
      </c>
      <c r="B17" s="14"/>
      <c r="C17" s="15"/>
      <c r="D17" s="16">
        <v>1</v>
      </c>
      <c r="E17" s="17">
        <v>57513</v>
      </c>
      <c r="F17" s="17">
        <v>14094</v>
      </c>
      <c r="G17" s="18">
        <f t="shared" si="0"/>
        <v>0.24505763914245474</v>
      </c>
      <c r="H17" s="19"/>
    </row>
    <row r="18" spans="1:8" ht="15.75">
      <c r="A18" s="13" t="s">
        <v>20</v>
      </c>
      <c r="B18" s="14"/>
      <c r="C18" s="15"/>
      <c r="D18" s="16">
        <v>4</v>
      </c>
      <c r="E18" s="17">
        <v>1468230</v>
      </c>
      <c r="F18" s="17">
        <v>376111.5</v>
      </c>
      <c r="G18" s="18">
        <f t="shared" si="0"/>
        <v>0.25616660877382974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686517</v>
      </c>
      <c r="F19" s="17">
        <v>231043</v>
      </c>
      <c r="G19" s="18">
        <f t="shared" si="0"/>
        <v>0.3365437418155705</v>
      </c>
      <c r="H19" s="19"/>
    </row>
    <row r="20" spans="1:8" ht="15.75">
      <c r="A20" s="13" t="s">
        <v>18</v>
      </c>
      <c r="B20" s="14"/>
      <c r="C20" s="15"/>
      <c r="D20" s="16">
        <v>1</v>
      </c>
      <c r="E20" s="17">
        <v>173491</v>
      </c>
      <c r="F20" s="17">
        <v>38617</v>
      </c>
      <c r="G20" s="18">
        <f t="shared" si="0"/>
        <v>0.22258791522326807</v>
      </c>
      <c r="H20" s="19"/>
    </row>
    <row r="21" spans="1:8" ht="15.75">
      <c r="A21" s="13" t="s">
        <v>89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171792</v>
      </c>
      <c r="F22" s="17">
        <v>31955</v>
      </c>
      <c r="G22" s="18">
        <f>F22/E22</f>
        <v>0.18600982583589457</v>
      </c>
      <c r="H22" s="19"/>
    </row>
    <row r="23" spans="1:8" ht="15.75">
      <c r="A23" s="13" t="s">
        <v>25</v>
      </c>
      <c r="B23" s="14"/>
      <c r="C23" s="15"/>
      <c r="D23" s="16">
        <v>4</v>
      </c>
      <c r="E23" s="17">
        <v>1927171</v>
      </c>
      <c r="F23" s="17">
        <v>236825.5</v>
      </c>
      <c r="G23" s="18">
        <f>F23/E23</f>
        <v>0.12288764204110585</v>
      </c>
      <c r="H23" s="19"/>
    </row>
    <row r="24" spans="1:8" ht="15.75">
      <c r="A24" s="13" t="s">
        <v>26</v>
      </c>
      <c r="B24" s="14"/>
      <c r="C24" s="15"/>
      <c r="D24" s="16">
        <v>2</v>
      </c>
      <c r="E24" s="17">
        <v>3510</v>
      </c>
      <c r="F24" s="17">
        <v>1391</v>
      </c>
      <c r="G24" s="18">
        <f>F24/E24</f>
        <v>0.3962962962962963</v>
      </c>
      <c r="H24" s="19"/>
    </row>
    <row r="25" spans="1:8" ht="15.75">
      <c r="A25" s="20" t="s">
        <v>27</v>
      </c>
      <c r="B25" s="14"/>
      <c r="C25" s="15"/>
      <c r="D25" s="16">
        <v>5</v>
      </c>
      <c r="E25" s="17">
        <v>915691</v>
      </c>
      <c r="F25" s="17">
        <v>245680</v>
      </c>
      <c r="G25" s="18">
        <f>F25/E25</f>
        <v>0.26830011433988105</v>
      </c>
      <c r="H25" s="19"/>
    </row>
    <row r="26" spans="1:8" ht="15.75">
      <c r="A26" s="20" t="s">
        <v>28</v>
      </c>
      <c r="B26" s="14"/>
      <c r="C26" s="15"/>
      <c r="D26" s="16">
        <v>15</v>
      </c>
      <c r="E26" s="17">
        <v>176074</v>
      </c>
      <c r="F26" s="17">
        <v>176074</v>
      </c>
      <c r="G26" s="18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>
        <v>69597</v>
      </c>
      <c r="F28" s="17">
        <v>69597</v>
      </c>
      <c r="G28" s="18">
        <f aca="true" t="shared" si="1" ref="G28:G34">F28/E28</f>
        <v>1</v>
      </c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232500</v>
      </c>
      <c r="F29" s="17">
        <v>63152</v>
      </c>
      <c r="G29" s="18">
        <f t="shared" si="1"/>
        <v>0.2716215053763441</v>
      </c>
      <c r="H29" s="19"/>
    </row>
    <row r="30" spans="1:8" ht="15.75">
      <c r="A30" s="21" t="s">
        <v>90</v>
      </c>
      <c r="B30" s="14"/>
      <c r="C30" s="15"/>
      <c r="D30" s="16">
        <v>1</v>
      </c>
      <c r="E30" s="17">
        <v>235996</v>
      </c>
      <c r="F30" s="17">
        <v>64476.5</v>
      </c>
      <c r="G30" s="18">
        <f t="shared" si="1"/>
        <v>0.27321013915490094</v>
      </c>
      <c r="H30" s="19"/>
    </row>
    <row r="31" spans="1:8" ht="15.75">
      <c r="A31" s="21" t="s">
        <v>91</v>
      </c>
      <c r="B31" s="14"/>
      <c r="C31" s="15"/>
      <c r="D31" s="16">
        <v>1</v>
      </c>
      <c r="E31" s="17">
        <v>204581</v>
      </c>
      <c r="F31" s="17">
        <v>49497</v>
      </c>
      <c r="G31" s="18">
        <f t="shared" si="1"/>
        <v>0.24194328896622855</v>
      </c>
      <c r="H31" s="19"/>
    </row>
    <row r="32" spans="1:8" ht="15.75">
      <c r="A32" s="21" t="s">
        <v>71</v>
      </c>
      <c r="B32" s="14"/>
      <c r="C32" s="15"/>
      <c r="D32" s="16">
        <v>1</v>
      </c>
      <c r="E32" s="17">
        <v>177006</v>
      </c>
      <c r="F32" s="17">
        <v>64126</v>
      </c>
      <c r="G32" s="18">
        <f t="shared" si="1"/>
        <v>0.3622815045817656</v>
      </c>
      <c r="H32" s="19"/>
    </row>
    <row r="33" spans="1:8" ht="15.75">
      <c r="A33" s="21" t="s">
        <v>92</v>
      </c>
      <c r="B33" s="14"/>
      <c r="C33" s="15"/>
      <c r="D33" s="16">
        <v>1</v>
      </c>
      <c r="E33" s="17">
        <v>150872</v>
      </c>
      <c r="F33" s="17">
        <v>65948.5</v>
      </c>
      <c r="G33" s="18">
        <f t="shared" si="1"/>
        <v>0.4371155681637415</v>
      </c>
      <c r="H33" s="19"/>
    </row>
    <row r="34" spans="1:8" ht="15.75">
      <c r="A34" s="21" t="s">
        <v>93</v>
      </c>
      <c r="B34" s="14"/>
      <c r="C34" s="15"/>
      <c r="D34" s="16">
        <v>1</v>
      </c>
      <c r="E34" s="17">
        <v>739161</v>
      </c>
      <c r="F34" s="17">
        <v>-1051</v>
      </c>
      <c r="G34" s="18">
        <f t="shared" si="1"/>
        <v>-0.0014218823774522736</v>
      </c>
      <c r="H34" s="19"/>
    </row>
    <row r="35" spans="1:8" ht="15">
      <c r="A35" s="23" t="s">
        <v>37</v>
      </c>
      <c r="B35" s="14"/>
      <c r="C35" s="15"/>
      <c r="D35" s="24"/>
      <c r="E35" s="73">
        <v>108690</v>
      </c>
      <c r="F35" s="17">
        <v>21438</v>
      </c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74</v>
      </c>
      <c r="E39" s="34">
        <f>SUM(E9:E38)</f>
        <v>13620408</v>
      </c>
      <c r="F39" s="34">
        <f>SUM(F9:F38)</f>
        <v>2801711.5</v>
      </c>
      <c r="G39" s="35">
        <f>F39/E39</f>
        <v>0.20569952823733328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229</v>
      </c>
      <c r="E44" s="17">
        <v>18492269.6</v>
      </c>
      <c r="F44" s="17">
        <v>1088908.71</v>
      </c>
      <c r="G44" s="18">
        <f>1-(+F44/E44)</f>
        <v>0.9411154642694588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624</v>
      </c>
      <c r="E46" s="17">
        <v>40600500.25</v>
      </c>
      <c r="F46" s="17">
        <v>2782219.99</v>
      </c>
      <c r="G46" s="18">
        <f aca="true" t="shared" si="2" ref="G46:G52">1-(+F46/E46)</f>
        <v>0.9314732583867609</v>
      </c>
      <c r="H46" s="19"/>
    </row>
    <row r="47" spans="1:8" ht="15.75">
      <c r="A47" s="48" t="s">
        <v>48</v>
      </c>
      <c r="B47" s="49"/>
      <c r="C47" s="15"/>
      <c r="D47" s="16">
        <v>20</v>
      </c>
      <c r="E47" s="17">
        <v>1130974.5</v>
      </c>
      <c r="F47" s="17">
        <v>112961.5</v>
      </c>
      <c r="G47" s="18">
        <f t="shared" si="2"/>
        <v>0.9001202060700749</v>
      </c>
      <c r="H47" s="19"/>
    </row>
    <row r="48" spans="1:8" ht="15.75">
      <c r="A48" s="48" t="s">
        <v>49</v>
      </c>
      <c r="B48" s="49"/>
      <c r="C48" s="15"/>
      <c r="D48" s="16">
        <v>202</v>
      </c>
      <c r="E48" s="17">
        <v>25910500</v>
      </c>
      <c r="F48" s="17">
        <v>1778612.4</v>
      </c>
      <c r="G48" s="18">
        <f t="shared" si="2"/>
        <v>0.9313555354007063</v>
      </c>
      <c r="H48" s="19"/>
    </row>
    <row r="49" spans="1:8" ht="15.75">
      <c r="A49" s="48" t="s">
        <v>50</v>
      </c>
      <c r="B49" s="49"/>
      <c r="C49" s="15"/>
      <c r="D49" s="16">
        <v>8</v>
      </c>
      <c r="E49" s="17">
        <v>998016</v>
      </c>
      <c r="F49" s="17">
        <v>73814</v>
      </c>
      <c r="G49" s="18">
        <f t="shared" si="2"/>
        <v>0.9260392618956008</v>
      </c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6881090</v>
      </c>
      <c r="F50" s="17">
        <v>292362</v>
      </c>
      <c r="G50" s="18">
        <f t="shared" si="2"/>
        <v>0.9575122545991986</v>
      </c>
      <c r="H50" s="19"/>
    </row>
    <row r="51" spans="1:8" ht="15.75">
      <c r="A51" s="48" t="s">
        <v>52</v>
      </c>
      <c r="B51" s="49"/>
      <c r="C51" s="15"/>
      <c r="D51" s="16">
        <v>3</v>
      </c>
      <c r="E51" s="17">
        <v>384850</v>
      </c>
      <c r="F51" s="17">
        <v>-34010</v>
      </c>
      <c r="G51" s="18">
        <f t="shared" si="2"/>
        <v>1.0883720930232559</v>
      </c>
      <c r="H51" s="19"/>
    </row>
    <row r="52" spans="1:8" ht="15.75">
      <c r="A52" s="48" t="s">
        <v>53</v>
      </c>
      <c r="B52" s="49"/>
      <c r="C52" s="15"/>
      <c r="D52" s="16">
        <v>3</v>
      </c>
      <c r="E52" s="17">
        <v>491725</v>
      </c>
      <c r="F52" s="17">
        <v>36400</v>
      </c>
      <c r="G52" s="18">
        <f t="shared" si="2"/>
        <v>0.9259748843357568</v>
      </c>
      <c r="H52" s="19"/>
    </row>
    <row r="53" spans="1:8" ht="15.75">
      <c r="A53" s="50" t="s">
        <v>80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81</v>
      </c>
      <c r="B54" s="51"/>
      <c r="C54" s="15"/>
      <c r="D54" s="16">
        <v>1814</v>
      </c>
      <c r="E54" s="17">
        <v>119963536.18</v>
      </c>
      <c r="F54" s="17">
        <v>13603848.23</v>
      </c>
      <c r="G54" s="18">
        <f>1-(+F54/E54)</f>
        <v>0.8866001398159186</v>
      </c>
      <c r="H54" s="19"/>
    </row>
    <row r="55" spans="1:8" ht="15.75">
      <c r="A55" s="48" t="s">
        <v>82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75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2924</v>
      </c>
      <c r="E61" s="34">
        <f>SUM(E44:E60)</f>
        <v>214853461.53</v>
      </c>
      <c r="F61" s="34">
        <f>SUM(F44:F60)</f>
        <v>19735116.83</v>
      </c>
      <c r="G61" s="35">
        <f>1-(F61/E61)</f>
        <v>0.9081461537111685</v>
      </c>
      <c r="H61" s="19"/>
    </row>
    <row r="62" spans="1:8" ht="15">
      <c r="A62" s="54"/>
      <c r="B62" s="54"/>
      <c r="C62" s="76"/>
      <c r="D62" s="77"/>
      <c r="E62" s="56"/>
      <c r="F62" s="57"/>
      <c r="G62" s="57"/>
      <c r="H62" s="2"/>
    </row>
    <row r="63" spans="1:8" ht="18">
      <c r="A63" s="58" t="s">
        <v>60</v>
      </c>
      <c r="B63" s="59"/>
      <c r="C63" s="62"/>
      <c r="D63" s="78"/>
      <c r="E63" s="59"/>
      <c r="F63" s="60">
        <f>F61+F39</f>
        <v>22536828.33</v>
      </c>
      <c r="G63" s="59"/>
      <c r="H63" s="2"/>
    </row>
    <row r="64" spans="1:8" ht="18">
      <c r="A64" s="61"/>
      <c r="B64" s="62"/>
      <c r="C64" s="62"/>
      <c r="D64" s="78"/>
      <c r="E64" s="59"/>
      <c r="F64" s="60"/>
      <c r="G64" s="59"/>
      <c r="H64" s="2"/>
    </row>
    <row r="65" spans="1:8" ht="18">
      <c r="A65" s="61"/>
      <c r="B65" s="62"/>
      <c r="C65" s="62"/>
      <c r="D65" s="78"/>
      <c r="E65" s="59"/>
      <c r="F65" s="60"/>
      <c r="G65" s="59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 t="s">
        <v>63</v>
      </c>
      <c r="B68" s="63"/>
      <c r="C68" s="63"/>
      <c r="D68" s="63"/>
      <c r="E68" s="63"/>
      <c r="F68" s="64"/>
      <c r="G68" s="63"/>
      <c r="H68" s="2"/>
    </row>
    <row r="69" spans="1:8" ht="15.75">
      <c r="A69" s="4"/>
      <c r="B69" s="63"/>
      <c r="C69" s="63"/>
      <c r="D69" s="63"/>
      <c r="E69" s="63"/>
      <c r="F69" s="64"/>
      <c r="G69" s="63"/>
      <c r="H69" s="2"/>
    </row>
    <row r="70" spans="1:8" ht="18">
      <c r="A70" s="65" t="s">
        <v>64</v>
      </c>
      <c r="B70" s="62"/>
      <c r="C70" s="62"/>
      <c r="D70" s="62"/>
      <c r="E70" s="62"/>
      <c r="F70" s="60"/>
      <c r="G70" s="6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5"/>
  <cols>
    <col min="1" max="1" width="9.6640625" style="81" customWidth="1"/>
    <col min="2" max="2" width="15.6640625" style="81" customWidth="1"/>
    <col min="3" max="3" width="3.6640625" style="81" customWidth="1"/>
    <col min="4" max="4" width="7.6640625" style="81" customWidth="1"/>
    <col min="5" max="6" width="14.6640625" style="81" customWidth="1"/>
    <col min="7" max="7" width="11.6640625" style="81" customWidth="1"/>
    <col min="8" max="16384" width="8.88671875" style="81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 JULY 2010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95</v>
      </c>
      <c r="E5" s="7"/>
      <c r="F5" s="8"/>
      <c r="G5" s="5"/>
      <c r="H5" s="2"/>
    </row>
    <row r="6" spans="1:8" ht="15.75" customHeight="1">
      <c r="A6" s="9" t="s">
        <v>4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 customHeight="1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 customHeight="1">
      <c r="A9" s="13" t="s">
        <v>11</v>
      </c>
      <c r="B9" s="14"/>
      <c r="C9" s="15"/>
      <c r="D9" s="16">
        <v>3</v>
      </c>
      <c r="E9" s="17">
        <v>23018</v>
      </c>
      <c r="F9" s="17">
        <v>11702.5</v>
      </c>
      <c r="G9" s="18">
        <f>F9/E9</f>
        <v>0.5084064645060388</v>
      </c>
      <c r="H9" s="19"/>
    </row>
    <row r="10" spans="1:8" ht="15.75" customHeight="1">
      <c r="A10" s="13" t="s">
        <v>12</v>
      </c>
      <c r="B10" s="14"/>
      <c r="C10" s="15"/>
      <c r="D10" s="16">
        <v>2</v>
      </c>
      <c r="E10" s="17">
        <v>154011</v>
      </c>
      <c r="F10" s="17">
        <v>39629.5</v>
      </c>
      <c r="G10" s="18">
        <f>F10/E10</f>
        <v>0.2573160358675679</v>
      </c>
      <c r="H10" s="19"/>
    </row>
    <row r="11" spans="1:8" ht="15.75" customHeight="1">
      <c r="A11" s="13" t="s">
        <v>96</v>
      </c>
      <c r="B11" s="14"/>
      <c r="C11" s="15"/>
      <c r="D11" s="16"/>
      <c r="E11" s="17"/>
      <c r="F11" s="17"/>
      <c r="G11" s="18"/>
      <c r="H11" s="19"/>
    </row>
    <row r="12" spans="1:8" ht="15.75" customHeight="1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 customHeight="1">
      <c r="A13" s="13" t="s">
        <v>68</v>
      </c>
      <c r="B13" s="14"/>
      <c r="C13" s="15"/>
      <c r="D13" s="16"/>
      <c r="E13" s="17"/>
      <c r="F13" s="17"/>
      <c r="G13" s="18"/>
      <c r="H13" s="19"/>
    </row>
    <row r="14" spans="1:8" ht="15.75" customHeight="1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 customHeight="1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 customHeight="1">
      <c r="A16" s="13" t="s">
        <v>97</v>
      </c>
      <c r="B16" s="14"/>
      <c r="C16" s="15"/>
      <c r="D16" s="16"/>
      <c r="E16" s="17"/>
      <c r="F16" s="17"/>
      <c r="G16" s="18"/>
      <c r="H16" s="19"/>
    </row>
    <row r="17" spans="1:8" ht="15.75" customHeight="1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 customHeight="1">
      <c r="A18" s="13" t="s">
        <v>20</v>
      </c>
      <c r="B18" s="14"/>
      <c r="C18" s="15"/>
      <c r="D18" s="16">
        <v>2</v>
      </c>
      <c r="E18" s="17">
        <v>188226</v>
      </c>
      <c r="F18" s="17">
        <v>38049.5</v>
      </c>
      <c r="G18" s="18">
        <f>F18/E18</f>
        <v>0.20214794980502163</v>
      </c>
      <c r="H18" s="19"/>
    </row>
    <row r="19" spans="1:8" ht="15.75" customHeight="1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 customHeight="1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 customHeight="1">
      <c r="A21" s="13" t="s">
        <v>98</v>
      </c>
      <c r="B21" s="14"/>
      <c r="C21" s="15"/>
      <c r="D21" s="16"/>
      <c r="E21" s="17"/>
      <c r="F21" s="17"/>
      <c r="G21" s="18"/>
      <c r="H21" s="19"/>
    </row>
    <row r="22" spans="1:8" ht="15.75" customHeight="1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 customHeight="1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 customHeight="1">
      <c r="A24" s="13" t="s">
        <v>26</v>
      </c>
      <c r="B24" s="14"/>
      <c r="C24" s="15"/>
      <c r="D24" s="16">
        <v>1</v>
      </c>
      <c r="E24" s="17">
        <v>15061</v>
      </c>
      <c r="F24" s="17">
        <v>1868</v>
      </c>
      <c r="G24" s="18">
        <f>F24/E24</f>
        <v>0.12402894894097337</v>
      </c>
      <c r="H24" s="19"/>
    </row>
    <row r="25" spans="1:8" ht="15.75" customHeight="1">
      <c r="A25" s="20" t="s">
        <v>27</v>
      </c>
      <c r="B25" s="14"/>
      <c r="C25" s="15"/>
      <c r="D25" s="16">
        <v>1</v>
      </c>
      <c r="E25" s="17">
        <v>59952</v>
      </c>
      <c r="F25" s="17">
        <v>17867</v>
      </c>
      <c r="G25" s="18">
        <f>F25/E25</f>
        <v>0.29802175073392045</v>
      </c>
      <c r="H25" s="19"/>
    </row>
    <row r="26" spans="1:8" ht="15.75" customHeight="1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 customHeight="1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 customHeight="1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 customHeight="1">
      <c r="A29" s="21" t="s">
        <v>31</v>
      </c>
      <c r="B29" s="14"/>
      <c r="C29" s="15"/>
      <c r="D29" s="16">
        <v>1</v>
      </c>
      <c r="E29" s="17">
        <v>71621</v>
      </c>
      <c r="F29" s="17">
        <v>22290</v>
      </c>
      <c r="G29" s="18">
        <f>F29/E29</f>
        <v>0.3112215690928638</v>
      </c>
      <c r="H29" s="19"/>
    </row>
    <row r="30" spans="1:8" ht="15.75" customHeight="1">
      <c r="A30" s="21" t="s">
        <v>78</v>
      </c>
      <c r="B30" s="14"/>
      <c r="C30" s="15"/>
      <c r="D30" s="16"/>
      <c r="E30" s="17"/>
      <c r="F30" s="17"/>
      <c r="G30" s="18"/>
      <c r="H30" s="19"/>
    </row>
    <row r="31" spans="1:8" ht="15.75" customHeight="1">
      <c r="A31" s="21" t="s">
        <v>18</v>
      </c>
      <c r="B31" s="14"/>
      <c r="C31" s="15"/>
      <c r="D31" s="16"/>
      <c r="E31" s="17"/>
      <c r="F31" s="17"/>
      <c r="G31" s="18"/>
      <c r="H31" s="19"/>
    </row>
    <row r="32" spans="1:8" ht="15.75" customHeight="1">
      <c r="A32" s="21" t="s">
        <v>71</v>
      </c>
      <c r="B32" s="14"/>
      <c r="C32" s="15"/>
      <c r="D32" s="16">
        <v>1</v>
      </c>
      <c r="E32" s="17">
        <v>92379</v>
      </c>
      <c r="F32" s="17">
        <v>23677</v>
      </c>
      <c r="G32" s="18">
        <f>F32/E32</f>
        <v>0.2563028393899046</v>
      </c>
      <c r="H32" s="19"/>
    </row>
    <row r="33" spans="1:8" ht="15.75" customHeight="1">
      <c r="A33" s="21" t="s">
        <v>99</v>
      </c>
      <c r="B33" s="14"/>
      <c r="C33" s="15"/>
      <c r="D33" s="16">
        <v>2</v>
      </c>
      <c r="E33" s="17">
        <v>270565.5</v>
      </c>
      <c r="F33" s="17">
        <v>39232.5</v>
      </c>
      <c r="G33" s="18">
        <f>F33/E33</f>
        <v>0.14500185722126435</v>
      </c>
      <c r="H33" s="19"/>
    </row>
    <row r="34" spans="1:8" ht="15.75" customHeight="1">
      <c r="A34" s="21" t="s">
        <v>75</v>
      </c>
      <c r="B34" s="14"/>
      <c r="C34" s="15"/>
      <c r="D34" s="16">
        <v>1</v>
      </c>
      <c r="E34" s="17">
        <v>67900</v>
      </c>
      <c r="F34" s="17">
        <v>8018.5</v>
      </c>
      <c r="G34" s="18">
        <f>F34/E34</f>
        <v>0.11809278350515463</v>
      </c>
      <c r="H34" s="19"/>
    </row>
    <row r="35" spans="1:8" ht="15.75" customHeight="1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.75" customHeight="1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.75" customHeight="1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.75" customHeight="1">
      <c r="A38" s="27"/>
      <c r="B38" s="28"/>
      <c r="C38" s="15"/>
      <c r="D38" s="24"/>
      <c r="E38" s="29"/>
      <c r="F38" s="29"/>
      <c r="G38" s="26"/>
      <c r="H38" s="19"/>
    </row>
    <row r="39" spans="1:8" ht="15.75" customHeight="1">
      <c r="A39" s="30" t="s">
        <v>40</v>
      </c>
      <c r="B39" s="31"/>
      <c r="C39" s="32"/>
      <c r="D39" s="33">
        <f>SUM(D9:D38)</f>
        <v>14</v>
      </c>
      <c r="E39" s="34">
        <f>SUM(E9:E38)</f>
        <v>942733.5</v>
      </c>
      <c r="F39" s="34">
        <f>SUM(F9:F38)</f>
        <v>202334.5</v>
      </c>
      <c r="G39" s="35">
        <f>F39/E39</f>
        <v>0.2146253421566116</v>
      </c>
      <c r="H39" s="19"/>
    </row>
    <row r="40" spans="1:8" ht="15.75" customHeight="1">
      <c r="A40" s="36"/>
      <c r="B40" s="36"/>
      <c r="C40" s="36"/>
      <c r="D40" s="37"/>
      <c r="E40" s="38"/>
      <c r="F40" s="39"/>
      <c r="G40" s="39"/>
      <c r="H40" s="2"/>
    </row>
    <row r="41" spans="1:8" ht="15.75" customHeight="1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 customHeight="1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 customHeight="1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 customHeight="1">
      <c r="A44" s="48" t="s">
        <v>45</v>
      </c>
      <c r="B44" s="49"/>
      <c r="C44" s="15"/>
      <c r="D44" s="16">
        <v>41</v>
      </c>
      <c r="E44" s="17">
        <v>2332090.4</v>
      </c>
      <c r="F44" s="17">
        <v>133095.5</v>
      </c>
      <c r="G44" s="18">
        <f>1-(+F44/E44)</f>
        <v>0.9429286703465698</v>
      </c>
      <c r="H44" s="19"/>
    </row>
    <row r="45" spans="1:8" ht="15.75" customHeight="1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 customHeight="1">
      <c r="A46" s="48" t="s">
        <v>47</v>
      </c>
      <c r="B46" s="49"/>
      <c r="C46" s="15"/>
      <c r="D46" s="16">
        <v>106</v>
      </c>
      <c r="E46" s="17">
        <v>5714274.25</v>
      </c>
      <c r="F46" s="17">
        <v>377390.5</v>
      </c>
      <c r="G46" s="18">
        <f>1-(+F46/E46)</f>
        <v>0.9339565300002883</v>
      </c>
      <c r="H46" s="19"/>
    </row>
    <row r="47" spans="1:8" ht="15.75" customHeight="1">
      <c r="A47" s="48" t="s">
        <v>48</v>
      </c>
      <c r="B47" s="49"/>
      <c r="C47" s="15"/>
      <c r="D47" s="16">
        <v>12</v>
      </c>
      <c r="E47" s="17">
        <v>989588</v>
      </c>
      <c r="F47" s="17">
        <v>58846</v>
      </c>
      <c r="G47" s="18">
        <f>1-(+F47/E47)</f>
        <v>0.9405348488461865</v>
      </c>
      <c r="H47" s="19"/>
    </row>
    <row r="48" spans="1:8" ht="15.75" customHeight="1">
      <c r="A48" s="48" t="s">
        <v>49</v>
      </c>
      <c r="B48" s="49"/>
      <c r="C48" s="15"/>
      <c r="D48" s="16">
        <v>26</v>
      </c>
      <c r="E48" s="17">
        <v>1743475</v>
      </c>
      <c r="F48" s="17">
        <v>163164.4</v>
      </c>
      <c r="G48" s="18">
        <f>1-(+F48/E48)</f>
        <v>0.9064142588795365</v>
      </c>
      <c r="H48" s="19"/>
    </row>
    <row r="49" spans="1:8" ht="15.75" customHeight="1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 customHeight="1">
      <c r="A50" s="48" t="s">
        <v>51</v>
      </c>
      <c r="B50" s="49"/>
      <c r="C50" s="15"/>
      <c r="D50" s="16">
        <v>6</v>
      </c>
      <c r="E50" s="17">
        <v>1048115</v>
      </c>
      <c r="F50" s="17">
        <v>57335</v>
      </c>
      <c r="G50" s="18">
        <f>1-(+F50/E50)</f>
        <v>0.9452970332453977</v>
      </c>
      <c r="H50" s="19"/>
    </row>
    <row r="51" spans="1:8" ht="15.75" customHeight="1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 customHeight="1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 customHeight="1">
      <c r="A53" s="48" t="s">
        <v>81</v>
      </c>
      <c r="B53" s="51"/>
      <c r="C53" s="15"/>
      <c r="D53" s="16">
        <v>465</v>
      </c>
      <c r="E53" s="17">
        <v>24776456.65</v>
      </c>
      <c r="F53" s="17">
        <v>2341644.46</v>
      </c>
      <c r="G53" s="18">
        <f>1-(+F53/E53)</f>
        <v>0.9054891305452267</v>
      </c>
      <c r="H53" s="19"/>
    </row>
    <row r="54" spans="1:8" ht="15.75" customHeight="1">
      <c r="A54" s="48" t="s">
        <v>82</v>
      </c>
      <c r="B54" s="51"/>
      <c r="C54" s="15"/>
      <c r="D54" s="16"/>
      <c r="E54" s="17"/>
      <c r="F54" s="17"/>
      <c r="G54" s="18"/>
      <c r="H54" s="19"/>
    </row>
    <row r="55" spans="1:8" ht="15.75" customHeight="1">
      <c r="A55" s="52" t="s">
        <v>56</v>
      </c>
      <c r="B55" s="51"/>
      <c r="C55" s="15"/>
      <c r="D55" s="24"/>
      <c r="E55" s="74"/>
      <c r="F55" s="17"/>
      <c r="G55" s="26"/>
      <c r="H55" s="19"/>
    </row>
    <row r="56" spans="1:8" ht="15.75" customHeight="1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.75" customHeight="1">
      <c r="A57" s="23" t="s">
        <v>38</v>
      </c>
      <c r="B57" s="49"/>
      <c r="C57" s="15"/>
      <c r="D57" s="24"/>
      <c r="E57" s="73"/>
      <c r="F57" s="17"/>
      <c r="G57" s="26"/>
      <c r="H57" s="19"/>
    </row>
    <row r="58" spans="1:8" ht="15.75" customHeight="1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 customHeight="1">
      <c r="A59" s="53"/>
      <c r="B59" s="28"/>
      <c r="C59" s="15"/>
      <c r="D59" s="24"/>
      <c r="E59" s="29"/>
      <c r="F59" s="29"/>
      <c r="G59" s="26"/>
      <c r="H59" s="19"/>
    </row>
    <row r="60" spans="1:8" ht="15.75" customHeight="1">
      <c r="A60" s="31" t="s">
        <v>59</v>
      </c>
      <c r="B60" s="31"/>
      <c r="C60" s="32"/>
      <c r="D60" s="33">
        <f>SUM(D44:D56)</f>
        <v>656</v>
      </c>
      <c r="E60" s="34">
        <f>SUM(E44:E59)</f>
        <v>36603999.3</v>
      </c>
      <c r="F60" s="34">
        <f>SUM(F44:F59)</f>
        <v>3131475.86</v>
      </c>
      <c r="G60" s="35">
        <f>1-(F60/E60)</f>
        <v>0.9144498983749024</v>
      </c>
      <c r="H60" s="19"/>
    </row>
    <row r="61" spans="1:8" ht="15.75" customHeight="1">
      <c r="A61" s="54"/>
      <c r="B61" s="54"/>
      <c r="C61" s="54"/>
      <c r="D61" s="77"/>
      <c r="E61" s="56"/>
      <c r="F61" s="57"/>
      <c r="G61" s="57"/>
      <c r="H61" s="2"/>
    </row>
    <row r="62" spans="1:8" ht="15.75" customHeight="1">
      <c r="A62" s="58" t="s">
        <v>60</v>
      </c>
      <c r="B62" s="59"/>
      <c r="C62" s="59"/>
      <c r="D62" s="78"/>
      <c r="E62" s="59"/>
      <c r="F62" s="60">
        <f>F60+F39</f>
        <v>3333810.36</v>
      </c>
      <c r="G62" s="59"/>
      <c r="H62" s="2"/>
    </row>
    <row r="63" spans="1:8" ht="15.75" customHeight="1">
      <c r="A63" s="61"/>
      <c r="B63" s="62"/>
      <c r="C63" s="62"/>
      <c r="D63" s="79"/>
      <c r="E63" s="62"/>
      <c r="F63" s="60"/>
      <c r="G63" s="62"/>
      <c r="H63" s="2"/>
    </row>
    <row r="64" spans="1:8" ht="15.75" customHeight="1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 customHeight="1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 customHeight="1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 customHeight="1">
      <c r="A67" s="4"/>
      <c r="B67" s="63"/>
      <c r="C67" s="63"/>
      <c r="D67" s="63"/>
      <c r="E67" s="63"/>
      <c r="F67" s="64"/>
      <c r="G67" s="63"/>
      <c r="H67" s="2"/>
    </row>
    <row r="68" spans="1:8" ht="15.75" customHeight="1">
      <c r="A68" s="65" t="s">
        <v>64</v>
      </c>
      <c r="B68" s="62"/>
      <c r="C68" s="62"/>
      <c r="D68" s="62"/>
      <c r="E68" s="62"/>
      <c r="F68" s="60"/>
      <c r="G68" s="62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31">
      <selection activeCell="A71" sqref="A71"/>
    </sheetView>
  </sheetViews>
  <sheetFormatPr defaultColWidth="9.6640625" defaultRowHeight="1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JULY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100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8</v>
      </c>
      <c r="E9" s="17">
        <v>239486</v>
      </c>
      <c r="F9" s="17">
        <v>33640.5</v>
      </c>
      <c r="G9" s="82">
        <f>F9/E9</f>
        <v>0.14046958903651988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1539855</v>
      </c>
      <c r="F10" s="17">
        <v>217642</v>
      </c>
      <c r="G10" s="82">
        <f>F10/E10</f>
        <v>0.14133928194537798</v>
      </c>
      <c r="H10" s="19"/>
    </row>
    <row r="11" spans="1:8" ht="15.75">
      <c r="A11" s="13" t="s">
        <v>101</v>
      </c>
      <c r="B11" s="14"/>
      <c r="C11" s="15"/>
      <c r="D11" s="16">
        <v>1</v>
      </c>
      <c r="E11" s="17">
        <v>347994</v>
      </c>
      <c r="F11" s="17">
        <v>88654</v>
      </c>
      <c r="G11" s="82">
        <f>F11/E11</f>
        <v>0.25475726592987236</v>
      </c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244990</v>
      </c>
      <c r="F12" s="17">
        <v>33100</v>
      </c>
      <c r="G12" s="82">
        <f>F12/E12</f>
        <v>0.1351075554104249</v>
      </c>
      <c r="H12" s="19"/>
    </row>
    <row r="13" spans="1:8" ht="15.75">
      <c r="A13" s="13" t="s">
        <v>102</v>
      </c>
      <c r="B13" s="14"/>
      <c r="C13" s="15"/>
      <c r="D13" s="16">
        <v>13</v>
      </c>
      <c r="E13" s="17">
        <v>3222948</v>
      </c>
      <c r="F13" s="17">
        <v>562951</v>
      </c>
      <c r="G13" s="82">
        <f>F13/E13</f>
        <v>0.1746695882155095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103</v>
      </c>
      <c r="B15" s="14"/>
      <c r="C15" s="15"/>
      <c r="D15" s="16">
        <v>1</v>
      </c>
      <c r="E15" s="17">
        <v>36970</v>
      </c>
      <c r="F15" s="17">
        <v>5703</v>
      </c>
      <c r="G15" s="82">
        <f>F15/E15</f>
        <v>0.1542602109818772</v>
      </c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205530</v>
      </c>
      <c r="F16" s="17">
        <v>32756.5</v>
      </c>
      <c r="G16" s="82">
        <f>F16/E16</f>
        <v>0.15937576022965017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4</v>
      </c>
      <c r="E18" s="17">
        <v>1905198</v>
      </c>
      <c r="F18" s="17">
        <v>324787</v>
      </c>
      <c r="G18" s="82">
        <f>F18/E18</f>
        <v>0.17047414494451496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1028238</v>
      </c>
      <c r="F19" s="17">
        <v>335407.5</v>
      </c>
      <c r="G19" s="82">
        <f>F19/E19</f>
        <v>0.3261963669889656</v>
      </c>
      <c r="H19" s="19"/>
    </row>
    <row r="20" spans="1:8" ht="15.75">
      <c r="A20" s="13" t="s">
        <v>78</v>
      </c>
      <c r="B20" s="14"/>
      <c r="C20" s="15"/>
      <c r="D20" s="16">
        <v>1</v>
      </c>
      <c r="E20" s="17">
        <v>227689</v>
      </c>
      <c r="F20" s="17">
        <v>17640.5</v>
      </c>
      <c r="G20" s="82">
        <f>F20/E20</f>
        <v>0.0774762944191419</v>
      </c>
      <c r="H20" s="19"/>
    </row>
    <row r="21" spans="1:8" ht="15.75">
      <c r="A21" s="13" t="s">
        <v>104</v>
      </c>
      <c r="B21" s="14"/>
      <c r="C21" s="15"/>
      <c r="D21" s="16">
        <v>1</v>
      </c>
      <c r="E21" s="17">
        <v>248432</v>
      </c>
      <c r="F21" s="17">
        <v>21217.5</v>
      </c>
      <c r="G21" s="82">
        <f>F21/E21</f>
        <v>0.08540566432665679</v>
      </c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98</v>
      </c>
      <c r="B23" s="14"/>
      <c r="C23" s="15"/>
      <c r="D23" s="16">
        <v>2</v>
      </c>
      <c r="E23" s="17">
        <v>243064</v>
      </c>
      <c r="F23" s="17">
        <v>79097.5</v>
      </c>
      <c r="G23" s="82">
        <f>F23/E23</f>
        <v>0.32541840832044233</v>
      </c>
      <c r="H23" s="19"/>
    </row>
    <row r="24" spans="1:8" ht="15.75">
      <c r="A24" s="13" t="s">
        <v>25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27</v>
      </c>
      <c r="B25" s="14"/>
      <c r="C25" s="15"/>
      <c r="D25" s="16">
        <v>6</v>
      </c>
      <c r="E25" s="17">
        <v>1001392</v>
      </c>
      <c r="F25" s="17">
        <v>249074.5</v>
      </c>
      <c r="G25" s="82">
        <f>F25/E25</f>
        <v>0.24872827024781505</v>
      </c>
      <c r="H25" s="19"/>
    </row>
    <row r="26" spans="1:8" ht="15.75">
      <c r="A26" s="20" t="s">
        <v>28</v>
      </c>
      <c r="B26" s="14"/>
      <c r="C26" s="15"/>
      <c r="D26" s="16">
        <v>19</v>
      </c>
      <c r="E26" s="17">
        <v>151926</v>
      </c>
      <c r="F26" s="17">
        <v>151926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73913</v>
      </c>
      <c r="F28" s="17">
        <v>58913</v>
      </c>
      <c r="G28" s="82">
        <f aca="true" t="shared" si="0" ref="G28:G34">F28/E28</f>
        <v>0.7970587041521789</v>
      </c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81764</v>
      </c>
      <c r="F29" s="17">
        <v>7629.5</v>
      </c>
      <c r="G29" s="82">
        <f t="shared" si="0"/>
        <v>0.09331123721931413</v>
      </c>
      <c r="H29" s="19"/>
    </row>
    <row r="30" spans="1:8" ht="15.75">
      <c r="A30" s="21" t="s">
        <v>105</v>
      </c>
      <c r="B30" s="14"/>
      <c r="C30" s="15"/>
      <c r="D30" s="16">
        <v>1</v>
      </c>
      <c r="E30" s="17">
        <v>186198</v>
      </c>
      <c r="F30" s="17">
        <v>74630.5</v>
      </c>
      <c r="G30" s="82">
        <f t="shared" si="0"/>
        <v>0.40081257586010594</v>
      </c>
      <c r="H30" s="19"/>
    </row>
    <row r="31" spans="1:8" ht="15.75">
      <c r="A31" s="21" t="s">
        <v>106</v>
      </c>
      <c r="B31" s="14"/>
      <c r="C31" s="15"/>
      <c r="D31" s="16">
        <v>1</v>
      </c>
      <c r="E31" s="17">
        <v>207407</v>
      </c>
      <c r="F31" s="17">
        <v>49421</v>
      </c>
      <c r="G31" s="82">
        <f t="shared" si="0"/>
        <v>0.23828028947914004</v>
      </c>
      <c r="H31" s="19"/>
    </row>
    <row r="32" spans="1:8" ht="15.75">
      <c r="A32" s="21" t="s">
        <v>70</v>
      </c>
      <c r="B32" s="14"/>
      <c r="C32" s="15"/>
      <c r="D32" s="16">
        <v>1</v>
      </c>
      <c r="E32" s="17">
        <v>19112</v>
      </c>
      <c r="F32" s="17">
        <v>6403.5</v>
      </c>
      <c r="G32" s="82">
        <f t="shared" si="0"/>
        <v>0.33505127668480533</v>
      </c>
      <c r="H32" s="19"/>
    </row>
    <row r="33" spans="1:8" ht="15.75">
      <c r="A33" s="21" t="s">
        <v>36</v>
      </c>
      <c r="B33" s="14"/>
      <c r="C33" s="15"/>
      <c r="D33" s="16">
        <v>2</v>
      </c>
      <c r="E33" s="17">
        <v>323523</v>
      </c>
      <c r="F33" s="17">
        <v>80384.5</v>
      </c>
      <c r="G33" s="82">
        <f t="shared" si="0"/>
        <v>0.24846610596464547</v>
      </c>
      <c r="H33" s="19"/>
    </row>
    <row r="34" spans="1:8" ht="15.75">
      <c r="A34" s="21" t="s">
        <v>107</v>
      </c>
      <c r="B34" s="14"/>
      <c r="C34" s="15"/>
      <c r="D34" s="16">
        <v>2</v>
      </c>
      <c r="E34" s="17">
        <v>1043179.5</v>
      </c>
      <c r="F34" s="17">
        <v>92918</v>
      </c>
      <c r="G34" s="82">
        <f t="shared" si="0"/>
        <v>0.08907191907049554</v>
      </c>
      <c r="H34" s="19"/>
    </row>
    <row r="35" spans="1:8" ht="15">
      <c r="A35" s="23" t="s">
        <v>37</v>
      </c>
      <c r="B35" s="14"/>
      <c r="C35" s="15"/>
      <c r="D35" s="24"/>
      <c r="E35" s="73">
        <v>188370</v>
      </c>
      <c r="F35" s="17">
        <v>33974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73</v>
      </c>
      <c r="E39" s="34">
        <f>SUM(E9:E38)</f>
        <v>12767178.5</v>
      </c>
      <c r="F39" s="34">
        <f>SUM(F9:F38)</f>
        <v>2557871.5</v>
      </c>
      <c r="G39" s="84">
        <f>F39/E39</f>
        <v>0.20034743776786704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226</v>
      </c>
      <c r="E44" s="17">
        <v>25036435.25</v>
      </c>
      <c r="F44" s="17">
        <v>1525566.3</v>
      </c>
      <c r="G44" s="82">
        <f>1-(+F44/E44)</f>
        <v>0.9390661535970861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567</v>
      </c>
      <c r="E46" s="17">
        <v>63523678.5</v>
      </c>
      <c r="F46" s="17">
        <v>3743450.99</v>
      </c>
      <c r="G46" s="82">
        <f>1-(+F46/E46)</f>
        <v>0.9410699903029073</v>
      </c>
      <c r="H46" s="19"/>
    </row>
    <row r="47" spans="1:8" ht="15.75">
      <c r="A47" s="48" t="s">
        <v>48</v>
      </c>
      <c r="B47" s="49"/>
      <c r="C47" s="15"/>
      <c r="D47" s="16">
        <v>53</v>
      </c>
      <c r="E47" s="17">
        <v>8411279.5</v>
      </c>
      <c r="F47" s="17">
        <v>639899.82</v>
      </c>
      <c r="G47" s="82">
        <f>1-(+F47/E47)</f>
        <v>0.9239236052018007</v>
      </c>
      <c r="H47" s="19"/>
    </row>
    <row r="48" spans="1:8" ht="15.75">
      <c r="A48" s="48" t="s">
        <v>49</v>
      </c>
      <c r="B48" s="49"/>
      <c r="C48" s="15"/>
      <c r="D48" s="16">
        <v>151</v>
      </c>
      <c r="E48" s="17">
        <v>28234828</v>
      </c>
      <c r="F48" s="17">
        <v>1844463.32</v>
      </c>
      <c r="G48" s="82">
        <f>1-(+F48/E48)</f>
        <v>0.9346741789962383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51</v>
      </c>
      <c r="B50" s="49"/>
      <c r="C50" s="15"/>
      <c r="D50" s="16">
        <v>30</v>
      </c>
      <c r="E50" s="17">
        <v>9687336</v>
      </c>
      <c r="F50" s="17">
        <v>426546</v>
      </c>
      <c r="G50" s="82">
        <f>1-(+F50/E50)</f>
        <v>0.9559686997539881</v>
      </c>
      <c r="H50" s="19"/>
    </row>
    <row r="51" spans="1:8" ht="15.75">
      <c r="A51" s="48" t="s">
        <v>52</v>
      </c>
      <c r="B51" s="49"/>
      <c r="C51" s="15"/>
      <c r="D51" s="16">
        <v>4</v>
      </c>
      <c r="E51" s="17">
        <v>498770</v>
      </c>
      <c r="F51" s="17">
        <v>-5690</v>
      </c>
      <c r="G51" s="82">
        <f>1-(+F51/E51)</f>
        <v>1.011408063837039</v>
      </c>
      <c r="H51" s="19"/>
    </row>
    <row r="52" spans="1:8" ht="15.75">
      <c r="A52" s="88" t="s">
        <v>53</v>
      </c>
      <c r="B52" s="49"/>
      <c r="C52" s="15"/>
      <c r="D52" s="16">
        <v>4</v>
      </c>
      <c r="E52" s="17">
        <v>205150</v>
      </c>
      <c r="F52" s="17">
        <v>26477</v>
      </c>
      <c r="G52" s="82">
        <f>1-(+F52/E52)</f>
        <v>0.8709383378016086</v>
      </c>
      <c r="H52" s="19"/>
    </row>
    <row r="53" spans="1:8" ht="15.75">
      <c r="A53" s="89" t="s">
        <v>80</v>
      </c>
      <c r="B53" s="49"/>
      <c r="C53" s="15"/>
      <c r="D53" s="16">
        <v>2</v>
      </c>
      <c r="E53" s="17">
        <v>76700</v>
      </c>
      <c r="F53" s="17">
        <v>30100</v>
      </c>
      <c r="G53" s="82">
        <f>1-(+F53/E53)</f>
        <v>0.6075619295958279</v>
      </c>
      <c r="H53" s="19"/>
    </row>
    <row r="54" spans="1:8" ht="15.75">
      <c r="A54" s="48" t="s">
        <v>108</v>
      </c>
      <c r="B54" s="49"/>
      <c r="C54" s="15"/>
      <c r="D54" s="16">
        <v>1709</v>
      </c>
      <c r="E54" s="17">
        <v>116887076.72</v>
      </c>
      <c r="F54" s="17">
        <v>14413118.41</v>
      </c>
      <c r="G54" s="82">
        <f>1-(+F54/E54)</f>
        <v>0.8766919422193589</v>
      </c>
      <c r="H54" s="19"/>
    </row>
    <row r="55" spans="1:8" ht="15.75">
      <c r="A55" s="90" t="s">
        <v>109</v>
      </c>
      <c r="B55" s="51"/>
      <c r="C55" s="15"/>
      <c r="D55" s="16"/>
      <c r="E55" s="17"/>
      <c r="F55" s="17"/>
      <c r="G55" s="82"/>
      <c r="H55" s="19"/>
    </row>
    <row r="56" spans="1:8" ht="15.75">
      <c r="A56" s="91" t="s">
        <v>110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59</v>
      </c>
      <c r="B62" s="31"/>
      <c r="C62" s="32"/>
      <c r="D62" s="33">
        <f>SUM(D44:D58)</f>
        <v>2746</v>
      </c>
      <c r="E62" s="34">
        <f>SUM(E44:E61)</f>
        <v>252561253.97</v>
      </c>
      <c r="F62" s="34">
        <f>SUM(F44:F61)</f>
        <v>22643931.84</v>
      </c>
      <c r="G62" s="92">
        <f>1-(+F62/E62)</f>
        <v>0.9103428119552743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59"/>
      <c r="D64" s="59"/>
      <c r="E64" s="59"/>
      <c r="F64" s="60">
        <f>F62+F39</f>
        <v>25201803.34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25">
      <selection activeCell="D9" sqref="D9"/>
    </sheetView>
  </sheetViews>
  <sheetFormatPr defaultColWidth="9.6640625" defaultRowHeight="1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JULY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111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12</v>
      </c>
      <c r="E9" s="17">
        <v>714513</v>
      </c>
      <c r="F9" s="17">
        <v>100312.5</v>
      </c>
      <c r="G9" s="82">
        <f>F9/E9</f>
        <v>0.14039282700244782</v>
      </c>
      <c r="H9" s="19"/>
    </row>
    <row r="10" spans="1:8" ht="15.75">
      <c r="A10" s="13" t="s">
        <v>12</v>
      </c>
      <c r="B10" s="14"/>
      <c r="C10" s="15"/>
      <c r="D10" s="16">
        <v>2</v>
      </c>
      <c r="E10" s="17">
        <v>544848</v>
      </c>
      <c r="F10" s="17">
        <v>35585.5</v>
      </c>
      <c r="G10" s="82">
        <f>F10/E10</f>
        <v>0.065312711068041</v>
      </c>
      <c r="H10" s="19"/>
    </row>
    <row r="11" spans="1:8" ht="15.75">
      <c r="A11" s="13" t="s">
        <v>112</v>
      </c>
      <c r="B11" s="14"/>
      <c r="C11" s="15"/>
      <c r="D11" s="16">
        <v>6</v>
      </c>
      <c r="E11" s="17">
        <v>1028449</v>
      </c>
      <c r="F11" s="17">
        <v>48086.5</v>
      </c>
      <c r="G11" s="82">
        <f>F11/E11</f>
        <v>0.04675632919084952</v>
      </c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137170</v>
      </c>
      <c r="F12" s="17">
        <v>35199</v>
      </c>
      <c r="G12" s="82">
        <f>F12/E12</f>
        <v>0.25660858788364804</v>
      </c>
      <c r="H12" s="19"/>
    </row>
    <row r="13" spans="1:8" ht="15.75">
      <c r="A13" s="13" t="s">
        <v>102</v>
      </c>
      <c r="B13" s="14"/>
      <c r="C13" s="15"/>
      <c r="D13" s="16">
        <v>6</v>
      </c>
      <c r="E13" s="17">
        <v>1660816.5</v>
      </c>
      <c r="F13" s="17">
        <v>240711.5</v>
      </c>
      <c r="G13" s="82">
        <f>F13/E13</f>
        <v>0.1449356385849972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103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3</v>
      </c>
      <c r="E18" s="17">
        <v>820820</v>
      </c>
      <c r="F18" s="17">
        <v>199855</v>
      </c>
      <c r="G18" s="82">
        <f>F18/E18</f>
        <v>0.2434821276284691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466676</v>
      </c>
      <c r="F19" s="17">
        <v>104425</v>
      </c>
      <c r="G19" s="82">
        <f>F19/E19</f>
        <v>0.22376338187521963</v>
      </c>
      <c r="H19" s="19"/>
    </row>
    <row r="20" spans="1:8" ht="15.75">
      <c r="A20" s="13" t="s">
        <v>78</v>
      </c>
      <c r="B20" s="14"/>
      <c r="C20" s="15"/>
      <c r="D20" s="16">
        <v>1</v>
      </c>
      <c r="E20" s="17">
        <v>263630</v>
      </c>
      <c r="F20" s="17">
        <v>50414.5</v>
      </c>
      <c r="G20" s="82">
        <f>F20/E20</f>
        <v>0.19123202973864886</v>
      </c>
      <c r="H20" s="19"/>
    </row>
    <row r="21" spans="1:8" ht="15.75">
      <c r="A21" s="13" t="s">
        <v>76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209694</v>
      </c>
      <c r="F22" s="17">
        <v>65861</v>
      </c>
      <c r="G22" s="82">
        <f>F22/E22</f>
        <v>0.31408147109597795</v>
      </c>
      <c r="H22" s="19"/>
    </row>
    <row r="23" spans="1:8" ht="15.75">
      <c r="A23" s="13" t="s">
        <v>113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25</v>
      </c>
      <c r="B24" s="14"/>
      <c r="C24" s="15"/>
      <c r="D24" s="16">
        <v>1</v>
      </c>
      <c r="E24" s="17">
        <v>131827</v>
      </c>
      <c r="F24" s="17">
        <v>32563.5</v>
      </c>
      <c r="G24" s="82">
        <f>F24/E24</f>
        <v>0.24701692369544934</v>
      </c>
      <c r="H24" s="19"/>
    </row>
    <row r="25" spans="1:8" ht="15.75">
      <c r="A25" s="20" t="s">
        <v>27</v>
      </c>
      <c r="B25" s="14"/>
      <c r="C25" s="15"/>
      <c r="D25" s="16">
        <v>4</v>
      </c>
      <c r="E25" s="17">
        <v>633061</v>
      </c>
      <c r="F25" s="17">
        <v>167024</v>
      </c>
      <c r="G25" s="82">
        <f>F25/E25</f>
        <v>0.2638355545516151</v>
      </c>
      <c r="H25" s="19"/>
    </row>
    <row r="26" spans="1:8" ht="15.75">
      <c r="A26" s="20" t="s">
        <v>28</v>
      </c>
      <c r="B26" s="14"/>
      <c r="C26" s="15"/>
      <c r="D26" s="16">
        <v>10</v>
      </c>
      <c r="E26" s="17">
        <v>167955</v>
      </c>
      <c r="F26" s="17">
        <v>167955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26981</v>
      </c>
      <c r="F28" s="17">
        <v>26981</v>
      </c>
      <c r="G28" s="82">
        <f>F28/E28</f>
        <v>1</v>
      </c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298410</v>
      </c>
      <c r="F29" s="17">
        <v>85939.5</v>
      </c>
      <c r="G29" s="82">
        <f>F29/E29</f>
        <v>0.28799135417713884</v>
      </c>
      <c r="H29" s="19"/>
    </row>
    <row r="30" spans="1:8" ht="15.75">
      <c r="A30" s="21" t="s">
        <v>105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114</v>
      </c>
      <c r="B31" s="14"/>
      <c r="C31" s="15"/>
      <c r="D31" s="16">
        <v>1</v>
      </c>
      <c r="E31" s="17">
        <v>120899</v>
      </c>
      <c r="F31" s="17">
        <v>24019.5</v>
      </c>
      <c r="G31" s="82">
        <f>F31/E31</f>
        <v>0.19867409986848528</v>
      </c>
      <c r="H31" s="19"/>
    </row>
    <row r="32" spans="1:8" ht="15.75">
      <c r="A32" s="21" t="s">
        <v>70</v>
      </c>
      <c r="B32" s="14"/>
      <c r="C32" s="15"/>
      <c r="D32" s="16">
        <v>2</v>
      </c>
      <c r="E32" s="17">
        <v>326799</v>
      </c>
      <c r="F32" s="17">
        <v>70054</v>
      </c>
      <c r="G32" s="82">
        <f>F32/E32</f>
        <v>0.21436418104094565</v>
      </c>
      <c r="H32" s="19"/>
    </row>
    <row r="33" spans="1:8" ht="15.75">
      <c r="A33" s="21" t="s">
        <v>36</v>
      </c>
      <c r="B33" s="14"/>
      <c r="C33" s="15"/>
      <c r="D33" s="16">
        <v>1</v>
      </c>
      <c r="E33" s="17">
        <v>259982</v>
      </c>
      <c r="F33" s="17">
        <v>96108</v>
      </c>
      <c r="G33" s="82">
        <f>F33/E33</f>
        <v>0.3696717465055273</v>
      </c>
      <c r="H33" s="19"/>
    </row>
    <row r="34" spans="1:8" ht="15.75">
      <c r="A34" s="21" t="s">
        <v>107</v>
      </c>
      <c r="B34" s="14"/>
      <c r="C34" s="15"/>
      <c r="D34" s="16">
        <v>2</v>
      </c>
      <c r="E34" s="17">
        <v>1053737</v>
      </c>
      <c r="F34" s="17">
        <v>120251.5</v>
      </c>
      <c r="G34" s="82">
        <f>F34/E34</f>
        <v>0.11411908284515017</v>
      </c>
      <c r="H34" s="19"/>
    </row>
    <row r="35" spans="1:8" ht="15">
      <c r="A35" s="23" t="s">
        <v>37</v>
      </c>
      <c r="B35" s="14"/>
      <c r="C35" s="15"/>
      <c r="D35" s="24"/>
      <c r="E35" s="73">
        <v>33480</v>
      </c>
      <c r="F35" s="17">
        <v>6752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55</v>
      </c>
      <c r="E39" s="34">
        <f>SUM(E9:E38)</f>
        <v>8899747.5</v>
      </c>
      <c r="F39" s="34">
        <f>SUM(F9:F38)</f>
        <v>1678098.5</v>
      </c>
      <c r="G39" s="84">
        <f>F39/E39</f>
        <v>0.18855574273315057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103</v>
      </c>
      <c r="E44" s="17">
        <v>17886713.05</v>
      </c>
      <c r="F44" s="17">
        <v>737126.01</v>
      </c>
      <c r="G44" s="82">
        <f>1-(+F44/E44)</f>
        <v>0.9587891856966979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222</v>
      </c>
      <c r="E46" s="17">
        <v>27883749.95</v>
      </c>
      <c r="F46" s="17">
        <v>1717912.34</v>
      </c>
      <c r="G46" s="82">
        <f>1-(+F46/E46)</f>
        <v>0.9383901970473667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49</v>
      </c>
      <c r="B48" s="49"/>
      <c r="C48" s="15"/>
      <c r="D48" s="16">
        <v>197</v>
      </c>
      <c r="E48" s="17">
        <v>18323343.5</v>
      </c>
      <c r="F48" s="17">
        <v>1096610.06</v>
      </c>
      <c r="G48" s="82">
        <f>1-(+F48/E48)</f>
        <v>0.9401522948036203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51</v>
      </c>
      <c r="B50" s="49"/>
      <c r="C50" s="15"/>
      <c r="D50" s="16">
        <v>38</v>
      </c>
      <c r="E50" s="17">
        <v>2430000</v>
      </c>
      <c r="F50" s="17">
        <v>170729</v>
      </c>
      <c r="G50" s="82">
        <f>1-(+F50/E50)</f>
        <v>0.9297411522633745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537310</v>
      </c>
      <c r="F51" s="17">
        <v>44140</v>
      </c>
      <c r="G51" s="82">
        <f>1-(+F51/E51)</f>
        <v>0.9178500307085296</v>
      </c>
      <c r="H51" s="19"/>
    </row>
    <row r="52" spans="1:8" ht="15.75">
      <c r="A52" s="88" t="s">
        <v>53</v>
      </c>
      <c r="B52" s="49"/>
      <c r="C52" s="15"/>
      <c r="D52" s="16">
        <v>2</v>
      </c>
      <c r="E52" s="17">
        <v>748250</v>
      </c>
      <c r="F52" s="17">
        <v>138825</v>
      </c>
      <c r="G52" s="82">
        <f>1-(+F52/E52)</f>
        <v>0.8144670898763782</v>
      </c>
      <c r="H52" s="19"/>
    </row>
    <row r="53" spans="1:8" ht="15.75">
      <c r="A53" s="89" t="s">
        <v>80</v>
      </c>
      <c r="B53" s="49"/>
      <c r="C53" s="15"/>
      <c r="D53" s="16">
        <v>2</v>
      </c>
      <c r="E53" s="17">
        <v>223200</v>
      </c>
      <c r="F53" s="17">
        <v>54300</v>
      </c>
      <c r="G53" s="82">
        <f>1-(+F53/E53)</f>
        <v>0.7567204301075269</v>
      </c>
      <c r="H53" s="19"/>
    </row>
    <row r="54" spans="1:8" ht="15.75">
      <c r="A54" s="48" t="s">
        <v>108</v>
      </c>
      <c r="B54" s="49"/>
      <c r="C54" s="15"/>
      <c r="D54" s="16">
        <v>1537</v>
      </c>
      <c r="E54" s="17">
        <v>84899642.54</v>
      </c>
      <c r="F54" s="17">
        <v>9306135.45</v>
      </c>
      <c r="G54" s="82">
        <f>1-(+F54/E54)</f>
        <v>0.8903866356608573</v>
      </c>
      <c r="H54" s="19"/>
    </row>
    <row r="55" spans="1:8" ht="15.75">
      <c r="A55" s="90" t="s">
        <v>109</v>
      </c>
      <c r="B55" s="51"/>
      <c r="C55" s="15"/>
      <c r="D55" s="16"/>
      <c r="E55" s="17"/>
      <c r="F55" s="17"/>
      <c r="G55" s="82"/>
      <c r="H55" s="19"/>
    </row>
    <row r="56" spans="1:8" ht="15.75">
      <c r="A56" s="91" t="s">
        <v>110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59</v>
      </c>
      <c r="B62" s="31"/>
      <c r="C62" s="32"/>
      <c r="D62" s="33">
        <f>SUM(D44:D58)</f>
        <v>2103</v>
      </c>
      <c r="E62" s="34">
        <f>SUM(E44:E61)</f>
        <v>152932209.04000002</v>
      </c>
      <c r="F62" s="34">
        <f>SUM(F44:F61)</f>
        <v>13265777.86</v>
      </c>
      <c r="G62" s="92">
        <f>1-(+F62/E62)</f>
        <v>0.9132571356729027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59"/>
      <c r="D64" s="59"/>
      <c r="E64" s="59"/>
      <c r="F64" s="60">
        <f>F62+F39</f>
        <v>14943876.36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webteam-prod</dc:creator>
  <cp:keywords/>
  <dc:description/>
  <cp:lastModifiedBy>webteam-prod</cp:lastModifiedBy>
  <dcterms:created xsi:type="dcterms:W3CDTF">2014-06-20T19:23:08Z</dcterms:created>
  <dcterms:modified xsi:type="dcterms:W3CDTF">2014-06-20T19:23:08Z</dcterms:modified>
  <cp:category/>
  <cp:version/>
  <cp:contentType/>
  <cp:contentStatus/>
</cp:coreProperties>
</file>