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AZT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<sst xmlns="http://schemas.openxmlformats.org/spreadsheetml/2006/main" count="860" uniqueCount="128">
  <si>
    <t>MISSOURI GAMING COMMISSION</t>
  </si>
  <si>
    <t>DETAIL GAMING STATS - PUBLIC REPORT</t>
  </si>
  <si>
    <t>MONTH ENDED:      AUGUST 2010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</si>
  <si>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</si>
  <si>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</si>
  <si>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</si>
  <si>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</si>
  <si>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</si>
  <si>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</si>
  <si>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</si>
  <si>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</si>
  <si>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</si>
  <si>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</si>
  <si>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</si>
  <si>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</si>
  <si>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</si>
  <si>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</si>
  <si>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</si>
  <si>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</si>
  <si>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</si>
  <si>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</si>
  <si>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</si>
  <si>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</si>
  <si>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</si>
  <si>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</si>
  <si>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</si>
  <si>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</si>
  <si>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</si>
  <si>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</si>
  <si>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</si>
  <si>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</si>
  <si>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</si>
  <si>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</si>
  <si>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</si>
  <si>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</si>
  <si>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</si>
  <si>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</si>
  <si>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</si>
  <si>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</si>
  <si>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</si>
  <si>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</si>
  <si>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</si>
  <si>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</si>
  <si>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</si>
  <si>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</si>
  <si>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</si>
  <si>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</si>
  <si>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</si>
  <si>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</si>
  <si>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</si>
  <si>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</si>
  <si>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</si>
  <si>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</si>
  <si>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</si>
  <si>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</si>
  <si>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</si>
  <si>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</si>
  <si>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</si>
  <si>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</si>
  <si>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</si>
  <si>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</si>
  <si>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</si>
  <si>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</si>
  <si>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</si>
  <si>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</si>
  <si>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</si>
  <si>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</si>
  <si>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</si>
  <si>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</si>
  <si>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</si>
  <si>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</si>
  <si>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</si>
  <si>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</si>
  <si>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EZ Bacarrat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</si>
  <si>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</si>
  <si>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</si>
  <si>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</si>
  <si>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</si>
  <si>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</si>
  <si>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</si>
  <si>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</si>
  <si>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</si>
  <si>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</si>
  <si>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</si>
  <si>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</si>
  <si>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</si>
  <si>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Emperor Challenge Paigow</t>
  </si>
  <si>
    <t xml:space="preserve">   Prime 21</t>
  </si>
  <si>
    <t xml:space="preserve">   No Craps</t>
  </si>
  <si>
    <t xml:space="preserve">   EZ Pai Gow</t>
  </si>
  <si>
    <t xml:space="preserve">   4 Card Poker</t>
  </si>
  <si>
    <t xml:space="preserve">    Ultimate Texas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</si>
  <si>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</si>
  <si>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</si>
  <si>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</si>
  <si>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</si>
  <si>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</si>
  <si>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</si>
  <si>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 xml:space="preserve">   21 plus 3</t>
  </si>
  <si>
    <t>BOAT:     ST. CHARLES</t>
  </si>
  <si>
    <t xml:space="preserve">   Three Card Progressive</t>
  </si>
  <si>
    <t xml:space="preserve">   Blackjack plus 3</t>
  </si>
  <si>
    <t xml:space="preserve">   Play Craps</t>
  </si>
  <si>
    <t xml:space="preserve">   Dragon Bonus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</si>
  <si>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</si>
  <si>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</si>
  <si>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</si>
  <si>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</si>
  <si>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</si>
  <si>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</si>
  <si>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Perfect Pairs Blackjack</t>
  </si>
  <si>
    <t xml:space="preserve">   Let It Ride 3 Card Bonus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</si>
  <si>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</si>
  <si>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</si>
  <si>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</si>
  <si>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</si>
  <si>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</si>
  <si>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 xml:space="preserve">   3-5-7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</si>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</sst>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NumberFormat="1" applyFont="1" applyFill="1" applyAlignment="1">
      <alignment horizontal="centerContinuous"/>
    </xf>
    <xf numFmtId="0" fontId="7" fillId="0" borderId="10" xfId="0" applyNumberFormat="1" applyFont="1" applyBorder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horizontal="center"/>
      <protection locked="0"/>
    </xf>
    <xf numFmtId="40" fontId="9" fillId="0" borderId="10" xfId="0" applyNumberFormat="1" applyFont="1" applyBorder="1" applyAlignment="1" applyProtection="1">
      <alignment/>
      <protection locked="0"/>
    </xf>
    <xf numFmtId="164" fontId="9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0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" fontId="9" fillId="0" borderId="10" xfId="0" applyNumberFormat="1" applyFont="1" applyBorder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 applyProtection="1">
      <alignment horizontal="center"/>
      <protection locked="0"/>
    </xf>
    <xf numFmtId="4" fontId="9" fillId="33" borderId="10" xfId="0" applyNumberFormat="1" applyFont="1" applyFill="1" applyBorder="1" applyAlignment="1" applyProtection="1">
      <alignment/>
      <protection locked="0"/>
    </xf>
    <xf numFmtId="164" fontId="9" fillId="34" borderId="10" xfId="0" applyNumberFormat="1" applyFont="1" applyFill="1" applyBorder="1" applyAlignment="1" applyProtection="1">
      <alignment/>
      <protection locked="0"/>
    </xf>
    <xf numFmtId="0" fontId="11" fillId="34" borderId="10" xfId="0" applyNumberFormat="1" applyFont="1" applyFill="1" applyBorder="1" applyAlignment="1">
      <alignment/>
    </xf>
    <xf numFmtId="0" fontId="9" fillId="34" borderId="11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/>
      <protection locked="0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2" fillId="33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Continuous"/>
    </xf>
    <xf numFmtId="0" fontId="1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33" borderId="10" xfId="0" applyNumberFormat="1" applyFont="1" applyFill="1" applyBorder="1" applyAlignment="1" applyProtection="1">
      <alignment/>
      <protection locked="0"/>
    </xf>
    <xf numFmtId="0" fontId="9" fillId="33" borderId="11" xfId="0" applyNumberFormat="1" applyFont="1" applyFill="1" applyBorder="1" applyAlignment="1" applyProtection="1">
      <alignment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9" fillId="33" borderId="11" xfId="0" applyNumberFormat="1" applyFont="1" applyFill="1" applyBorder="1" applyAlignment="1" applyProtection="1">
      <alignment horizontal="centerContinuous"/>
      <protection locked="0"/>
    </xf>
    <xf numFmtId="0" fontId="11" fillId="0" borderId="10" xfId="0" applyNumberFormat="1" applyFont="1" applyBorder="1" applyAlignment="1">
      <alignment horizontal="left"/>
    </xf>
    <xf numFmtId="0" fontId="7" fillId="34" borderId="1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16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0" fontId="9" fillId="33" borderId="10" xfId="0" applyNumberFormat="1" applyFont="1" applyFill="1" applyBorder="1" applyAlignment="1" applyProtection="1">
      <alignment/>
      <protection locked="0"/>
    </xf>
    <xf numFmtId="40" fontId="9" fillId="34" borderId="10" xfId="0" applyNumberFormat="1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4" fontId="9" fillId="0" borderId="13" xfId="0" applyNumberFormat="1" applyFont="1" applyBorder="1" applyAlignment="1" applyProtection="1">
      <alignment/>
      <protection locked="0"/>
    </xf>
    <xf numFmtId="164" fontId="9" fillId="34" borderId="13" xfId="0" applyNumberFormat="1" applyFont="1" applyFill="1" applyBorder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Continuous"/>
    </xf>
    <xf numFmtId="0" fontId="7" fillId="33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Continuous"/>
    </xf>
    <xf numFmtId="8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0" xfId="0" applyNumberFormat="1" applyFont="1" applyFill="1" applyBorder="1" applyAlignment="1" applyProtection="1" quotePrefix="1">
      <alignment/>
      <protection locked="0"/>
    </xf>
    <xf numFmtId="0" fontId="7" fillId="33" borderId="15" xfId="0" applyNumberFormat="1" applyFont="1" applyFill="1" applyBorder="1" applyAlignment="1" applyProtection="1">
      <alignment/>
      <protection locked="0"/>
    </xf>
    <xf numFmtId="164" fontId="12" fillId="0" borderId="16" xfId="0" applyNumberFormat="1" applyFont="1" applyBorder="1" applyAlignment="1" applyProtection="1">
      <alignment/>
      <protection locked="0"/>
    </xf>
    <xf numFmtId="0" fontId="7" fillId="33" borderId="12" xfId="0" applyNumberFormat="1" applyFont="1" applyFill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40" fontId="9" fillId="0" borderId="15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0" fontId="0" fillId="0" borderId="0" xfId="0" applyAlignment="1">
      <alignment/>
    </xf>
    <xf numFmtId="0" fontId="18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0" fontId="18" fillId="35" borderId="2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15</v>
      </c>
      <c r="E9" s="17">
        <v>846122</v>
      </c>
      <c r="F9" s="17">
        <v>56208</v>
      </c>
      <c r="G9" s="18">
        <f>F9/E9</f>
        <v>0.06643013655241206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1320326</v>
      </c>
      <c r="F10" s="17">
        <v>102526</v>
      </c>
      <c r="G10" s="18">
        <f>F10/E10</f>
        <v>0.0776520344218019</v>
      </c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>
        <v>1</v>
      </c>
      <c r="E14" s="17">
        <v>162686</v>
      </c>
      <c r="F14" s="17">
        <v>35930</v>
      </c>
      <c r="G14" s="18">
        <f>F14/E14</f>
        <v>0.22085489839322375</v>
      </c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215948</v>
      </c>
      <c r="F17" s="17">
        <v>48835.89</v>
      </c>
      <c r="G17" s="18">
        <f>F17/E17</f>
        <v>0.22614652601552226</v>
      </c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876770</v>
      </c>
      <c r="F18" s="17">
        <v>166880.5</v>
      </c>
      <c r="G18" s="18">
        <f>F18/E18</f>
        <v>0.1903355498021146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>
        <v>1</v>
      </c>
      <c r="E20" s="17">
        <v>428744</v>
      </c>
      <c r="F20" s="17">
        <v>142548</v>
      </c>
      <c r="G20" s="18">
        <f>F20/E20</f>
        <v>0.33247812214281713</v>
      </c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234487</v>
      </c>
      <c r="F22" s="17">
        <v>29603.5</v>
      </c>
      <c r="G22" s="18">
        <f>F22/E22</f>
        <v>0.1262479369858457</v>
      </c>
      <c r="H22" s="19"/>
    </row>
    <row r="23" spans="1:8" ht="15.75">
      <c r="A23" s="13" t="s">
        <v>25</v>
      </c>
      <c r="B23" s="14"/>
      <c r="C23" s="15"/>
      <c r="D23" s="16">
        <v>1</v>
      </c>
      <c r="E23" s="17">
        <v>71725</v>
      </c>
      <c r="F23" s="17">
        <v>7681.5</v>
      </c>
      <c r="G23" s="18">
        <f>F23/E23</f>
        <v>0.10709654932032067</v>
      </c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289443</v>
      </c>
      <c r="F24" s="17">
        <v>76893.5</v>
      </c>
      <c r="G24" s="18">
        <f>F24/E24</f>
        <v>0.26566025089568585</v>
      </c>
      <c r="H24" s="19"/>
    </row>
    <row r="25" spans="1:8" ht="15.75">
      <c r="A25" s="20" t="s">
        <v>27</v>
      </c>
      <c r="B25" s="14"/>
      <c r="C25" s="15"/>
      <c r="D25" s="16">
        <v>2</v>
      </c>
      <c r="E25" s="17">
        <v>458895</v>
      </c>
      <c r="F25" s="17">
        <v>106007.5</v>
      </c>
      <c r="G25" s="18">
        <f>F25/E25</f>
        <v>0.2310060035520108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22">
        <v>252459</v>
      </c>
      <c r="F29" s="22">
        <v>44472.2</v>
      </c>
      <c r="G29" s="18">
        <f>F29/E29</f>
        <v>0.1761561283218265</v>
      </c>
      <c r="H29" s="19"/>
    </row>
    <row r="30" spans="1:8" ht="15.75">
      <c r="A30" s="21" t="s">
        <v>32</v>
      </c>
      <c r="B30" s="14"/>
      <c r="C30" s="15"/>
      <c r="D30" s="16">
        <v>1</v>
      </c>
      <c r="E30" s="22">
        <v>225393</v>
      </c>
      <c r="F30" s="22">
        <v>39449.5</v>
      </c>
      <c r="G30" s="18">
        <f>F30/E30</f>
        <v>0.17502540007897316</v>
      </c>
      <c r="H30" s="19"/>
    </row>
    <row r="31" spans="1:8" ht="15.75">
      <c r="A31" s="21" t="s">
        <v>33</v>
      </c>
      <c r="B31" s="14"/>
      <c r="C31" s="15"/>
      <c r="D31" s="16">
        <v>5</v>
      </c>
      <c r="E31" s="22">
        <v>1593602</v>
      </c>
      <c r="F31" s="22">
        <v>192465</v>
      </c>
      <c r="G31" s="18">
        <f>F31/E31</f>
        <v>0.12077356830626468</v>
      </c>
      <c r="H31" s="19"/>
    </row>
    <row r="32" spans="1:8" ht="15.75">
      <c r="A32" s="21" t="s">
        <v>34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35</v>
      </c>
      <c r="B33" s="14"/>
      <c r="C33" s="15"/>
      <c r="D33" s="16">
        <v>2</v>
      </c>
      <c r="E33" s="22">
        <v>410550</v>
      </c>
      <c r="F33" s="22">
        <v>43921</v>
      </c>
      <c r="G33" s="18">
        <f>F33/E33</f>
        <v>0.10698087930824504</v>
      </c>
      <c r="H33" s="19"/>
    </row>
    <row r="34" spans="1:8" ht="15.75">
      <c r="A34" s="21" t="s">
        <v>36</v>
      </c>
      <c r="B34" s="14"/>
      <c r="C34" s="15"/>
      <c r="D34" s="16">
        <v>1</v>
      </c>
      <c r="E34" s="22">
        <v>209241</v>
      </c>
      <c r="F34" s="22">
        <v>80568.5</v>
      </c>
      <c r="G34" s="18">
        <f>F34/E34</f>
        <v>0.3850512088930946</v>
      </c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39</v>
      </c>
      <c r="E39" s="34">
        <f>SUM(E9:E38)</f>
        <v>7596391</v>
      </c>
      <c r="F39" s="34">
        <f>SUM(F9:F38)</f>
        <v>1173990.5899999999</v>
      </c>
      <c r="G39" s="35">
        <f>F39/E39</f>
        <v>0.15454583498927318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136</v>
      </c>
      <c r="E44" s="17">
        <v>14541749.6</v>
      </c>
      <c r="F44" s="17">
        <v>1125718.31</v>
      </c>
      <c r="G44" s="18">
        <f>1-(+F44/E44)</f>
        <v>0.9225871479728959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391</v>
      </c>
      <c r="E46" s="17">
        <v>27775582</v>
      </c>
      <c r="F46" s="17">
        <v>1905694.47</v>
      </c>
      <c r="G46" s="18">
        <f>1-(+F46/E46)</f>
        <v>0.9313895755631691</v>
      </c>
      <c r="H46" s="19"/>
    </row>
    <row r="47" spans="1:8" ht="15.75">
      <c r="A47" s="48" t="s">
        <v>48</v>
      </c>
      <c r="B47" s="49"/>
      <c r="C47" s="15"/>
      <c r="D47" s="16">
        <v>12</v>
      </c>
      <c r="E47" s="17">
        <v>517072.5</v>
      </c>
      <c r="F47" s="17">
        <v>28367</v>
      </c>
      <c r="G47" s="18">
        <f>1-(+F47/E47)</f>
        <v>0.9451392212890842</v>
      </c>
      <c r="H47" s="19"/>
    </row>
    <row r="48" spans="1:8" ht="15.75">
      <c r="A48" s="48" t="s">
        <v>49</v>
      </c>
      <c r="B48" s="49"/>
      <c r="C48" s="15"/>
      <c r="D48" s="16">
        <v>155</v>
      </c>
      <c r="E48" s="17">
        <v>16818979</v>
      </c>
      <c r="F48" s="17">
        <v>1102595.04</v>
      </c>
      <c r="G48" s="18">
        <f>1-(+F48/E48)</f>
        <v>0.9344434023016498</v>
      </c>
      <c r="H48" s="19"/>
    </row>
    <row r="49" spans="1:8" ht="15.75">
      <c r="A49" s="48" t="s">
        <v>50</v>
      </c>
      <c r="B49" s="49"/>
      <c r="C49" s="15"/>
      <c r="D49" s="16">
        <v>7</v>
      </c>
      <c r="E49" s="17">
        <v>2031296</v>
      </c>
      <c r="F49" s="17">
        <v>112449</v>
      </c>
      <c r="G49" s="18">
        <f>1-(+F49/E49)</f>
        <v>0.94464174595923</v>
      </c>
      <c r="H49" s="19"/>
    </row>
    <row r="50" spans="1:8" ht="15.75">
      <c r="A50" s="48" t="s">
        <v>51</v>
      </c>
      <c r="B50" s="49"/>
      <c r="C50" s="15"/>
      <c r="D50" s="16">
        <v>16</v>
      </c>
      <c r="E50" s="17">
        <v>3572555</v>
      </c>
      <c r="F50" s="17">
        <v>213238.24</v>
      </c>
      <c r="G50" s="18">
        <f>1-(+F50/E50)</f>
        <v>0.94031211835787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1245</v>
      </c>
      <c r="E53" s="17">
        <v>86796180.76</v>
      </c>
      <c r="F53" s="17">
        <v>9760290.45</v>
      </c>
      <c r="G53" s="18">
        <f>1-(+F53/E53)</f>
        <v>0.8875493096062813</v>
      </c>
      <c r="H53" s="19"/>
    </row>
    <row r="54" spans="1:8" ht="15.75">
      <c r="A54" s="50" t="s">
        <v>55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56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39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1962</v>
      </c>
      <c r="E60" s="34">
        <f>SUM(E44:E59)</f>
        <v>152053414.86</v>
      </c>
      <c r="F60" s="34">
        <f>SUM(F44:F59)</f>
        <v>14248352.51</v>
      </c>
      <c r="G60" s="35">
        <f>1-(+F60/E60)</f>
        <v>0.9062937683897538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60</v>
      </c>
      <c r="B62" s="59"/>
      <c r="C62" s="59"/>
      <c r="D62" s="59"/>
      <c r="E62" s="59"/>
      <c r="F62" s="60">
        <f>F60+F39</f>
        <v>15422343.1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22</v>
      </c>
      <c r="E9" s="17">
        <v>2365840</v>
      </c>
      <c r="F9" s="17">
        <v>749455.5</v>
      </c>
      <c r="G9" s="82">
        <f>F9/E9</f>
        <v>0.31678198863828494</v>
      </c>
      <c r="H9" s="19"/>
    </row>
    <row r="10" spans="1:8" ht="15.75">
      <c r="A10" s="13" t="s">
        <v>12</v>
      </c>
      <c r="B10" s="14"/>
      <c r="C10" s="15"/>
      <c r="D10" s="16">
        <v>3</v>
      </c>
      <c r="E10" s="17">
        <v>1135728</v>
      </c>
      <c r="F10" s="17">
        <v>171878.5</v>
      </c>
      <c r="G10" s="82">
        <f>F10/E10</f>
        <v>0.15133773227392475</v>
      </c>
      <c r="H10" s="19"/>
    </row>
    <row r="11" spans="1:8" ht="15.75">
      <c r="A11" s="13" t="s">
        <v>110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108420</v>
      </c>
      <c r="F12" s="17">
        <v>35330.5</v>
      </c>
      <c r="G12" s="82">
        <f>F12/E12</f>
        <v>0.3258669987087253</v>
      </c>
      <c r="H12" s="19"/>
    </row>
    <row r="13" spans="1:8" ht="15.75">
      <c r="A13" s="13" t="s">
        <v>101</v>
      </c>
      <c r="B13" s="14"/>
      <c r="C13" s="15"/>
      <c r="D13" s="16">
        <v>8</v>
      </c>
      <c r="E13" s="17">
        <v>2450567</v>
      </c>
      <c r="F13" s="17">
        <v>339979</v>
      </c>
      <c r="G13" s="82">
        <f>F13/E13</f>
        <v>0.1387348315716322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102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114313</v>
      </c>
      <c r="F17" s="17">
        <v>39377.5</v>
      </c>
      <c r="G17" s="82">
        <f>F17/E17</f>
        <v>0.3444708825767848</v>
      </c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1104355</v>
      </c>
      <c r="F18" s="17">
        <v>148229</v>
      </c>
      <c r="G18" s="82">
        <f>F18/E18</f>
        <v>0.1342222383201054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765437</v>
      </c>
      <c r="F19" s="17">
        <v>175468</v>
      </c>
      <c r="G19" s="82">
        <f>F19/E19</f>
        <v>0.22923898374392668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108576</v>
      </c>
      <c r="F20" s="17">
        <v>38391</v>
      </c>
      <c r="G20" s="82">
        <f>F20/E20</f>
        <v>0.3535864279398762</v>
      </c>
      <c r="H20" s="19"/>
    </row>
    <row r="21" spans="1:8" ht="15.75">
      <c r="A21" s="13" t="s">
        <v>76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136453</v>
      </c>
      <c r="F22" s="17">
        <v>33367</v>
      </c>
      <c r="G22" s="82">
        <f>F22/E22</f>
        <v>0.24453108396297626</v>
      </c>
      <c r="H22" s="19"/>
    </row>
    <row r="23" spans="1:8" ht="15.75">
      <c r="A23" s="13" t="s">
        <v>111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2</v>
      </c>
      <c r="E24" s="17">
        <v>321249</v>
      </c>
      <c r="F24" s="17">
        <v>107295</v>
      </c>
      <c r="G24" s="82">
        <f>F24/E24</f>
        <v>0.3339932575665605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908992</v>
      </c>
      <c r="F25" s="17">
        <v>185194</v>
      </c>
      <c r="G25" s="82">
        <f>F25/E25</f>
        <v>0.20373556642962753</v>
      </c>
      <c r="H25" s="19"/>
    </row>
    <row r="26" spans="1:8" ht="15.75">
      <c r="A26" s="20" t="s">
        <v>28</v>
      </c>
      <c r="B26" s="14"/>
      <c r="C26" s="15"/>
      <c r="D26" s="16">
        <v>13</v>
      </c>
      <c r="E26" s="17">
        <v>316018</v>
      </c>
      <c r="F26" s="17">
        <v>316018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21336.8</v>
      </c>
      <c r="F28" s="17">
        <v>21336.8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335424</v>
      </c>
      <c r="F29" s="17">
        <v>86284.5</v>
      </c>
      <c r="G29" s="82">
        <f>F29/E29</f>
        <v>0.2572400901545507</v>
      </c>
      <c r="H29" s="19"/>
    </row>
    <row r="30" spans="1:8" ht="15.75">
      <c r="A30" s="21" t="s">
        <v>104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112</v>
      </c>
      <c r="B31" s="14"/>
      <c r="C31" s="15"/>
      <c r="D31" s="16">
        <v>1</v>
      </c>
      <c r="E31" s="17">
        <v>139694</v>
      </c>
      <c r="F31" s="17">
        <v>13417.5</v>
      </c>
      <c r="G31" s="82">
        <f>F31/E31</f>
        <v>0.09604922187066016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232912</v>
      </c>
      <c r="F32" s="17">
        <v>76410.5</v>
      </c>
      <c r="G32" s="82">
        <f>F32/E32</f>
        <v>0.32806596482791783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341723</v>
      </c>
      <c r="F33" s="17">
        <v>106784.5</v>
      </c>
      <c r="G33" s="82">
        <f>F33/E33</f>
        <v>0.3124884775095618</v>
      </c>
      <c r="H33" s="19"/>
    </row>
    <row r="34" spans="1:8" ht="15.75">
      <c r="A34" s="21" t="s">
        <v>106</v>
      </c>
      <c r="B34" s="14"/>
      <c r="C34" s="15"/>
      <c r="D34" s="16">
        <v>1</v>
      </c>
      <c r="E34" s="17">
        <v>971918</v>
      </c>
      <c r="F34" s="17">
        <v>209223</v>
      </c>
      <c r="G34" s="82">
        <f>F34/E34</f>
        <v>0.21526816048267447</v>
      </c>
      <c r="H34" s="19"/>
    </row>
    <row r="35" spans="1:8" ht="15">
      <c r="A35" s="23" t="s">
        <v>37</v>
      </c>
      <c r="B35" s="14"/>
      <c r="C35" s="15"/>
      <c r="D35" s="24"/>
      <c r="E35" s="73">
        <v>36990</v>
      </c>
      <c r="F35" s="17">
        <v>7398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68</v>
      </c>
      <c r="E39" s="34">
        <f>SUM(E9:E38)</f>
        <v>11915945.8</v>
      </c>
      <c r="F39" s="34">
        <f>SUM(F9:F38)</f>
        <v>2860837.8</v>
      </c>
      <c r="G39" s="84">
        <f>F39/E39</f>
        <v>0.24008482818040341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111</v>
      </c>
      <c r="E44" s="17">
        <v>10196792.45</v>
      </c>
      <c r="F44" s="17">
        <v>546291.44</v>
      </c>
      <c r="G44" s="82">
        <f>1-(+F44/E44)</f>
        <v>0.9464251682400381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371</v>
      </c>
      <c r="E46" s="17">
        <v>23651423.25</v>
      </c>
      <c r="F46" s="17">
        <v>1519596.31</v>
      </c>
      <c r="G46" s="82">
        <f>1-(+F46/E46)</f>
        <v>0.9357503227633458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132</v>
      </c>
      <c r="E48" s="17">
        <v>9750881</v>
      </c>
      <c r="F48" s="17">
        <v>654519.15</v>
      </c>
      <c r="G48" s="82">
        <f aca="true" t="shared" si="0" ref="G48:G54">1-(+F48/E48)</f>
        <v>0.9328758960344199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1115716</v>
      </c>
      <c r="F49" s="17">
        <v>58786</v>
      </c>
      <c r="G49" s="82">
        <f t="shared" si="0"/>
        <v>0.9473109644389791</v>
      </c>
      <c r="H49" s="19"/>
    </row>
    <row r="50" spans="1:8" ht="15.75">
      <c r="A50" s="48" t="s">
        <v>51</v>
      </c>
      <c r="B50" s="49"/>
      <c r="C50" s="15"/>
      <c r="D50" s="16">
        <v>23</v>
      </c>
      <c r="E50" s="17">
        <v>2057825</v>
      </c>
      <c r="F50" s="17">
        <v>112749.6</v>
      </c>
      <c r="G50" s="82">
        <f t="shared" si="0"/>
        <v>0.9452093350989516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383130</v>
      </c>
      <c r="F51" s="17">
        <v>25020</v>
      </c>
      <c r="G51" s="82">
        <f t="shared" si="0"/>
        <v>0.9346957951609114</v>
      </c>
      <c r="H51" s="19"/>
    </row>
    <row r="52" spans="1:8" ht="15.75">
      <c r="A52" s="88" t="s">
        <v>53</v>
      </c>
      <c r="B52" s="49"/>
      <c r="C52" s="15"/>
      <c r="D52" s="16">
        <v>8</v>
      </c>
      <c r="E52" s="17">
        <v>216075</v>
      </c>
      <c r="F52" s="17">
        <v>38750</v>
      </c>
      <c r="G52" s="82">
        <f t="shared" si="0"/>
        <v>0.8206641212541941</v>
      </c>
      <c r="H52" s="19"/>
    </row>
    <row r="53" spans="1:8" ht="15.75">
      <c r="A53" s="89" t="s">
        <v>80</v>
      </c>
      <c r="B53" s="49"/>
      <c r="C53" s="15"/>
      <c r="D53" s="16">
        <v>3</v>
      </c>
      <c r="E53" s="17">
        <v>159500</v>
      </c>
      <c r="F53" s="17">
        <v>26500</v>
      </c>
      <c r="G53" s="82">
        <f t="shared" si="0"/>
        <v>0.8338557993730408</v>
      </c>
      <c r="H53" s="19"/>
    </row>
    <row r="54" spans="1:8" ht="15.75">
      <c r="A54" s="48" t="s">
        <v>107</v>
      </c>
      <c r="B54" s="49"/>
      <c r="C54" s="15"/>
      <c r="D54" s="16">
        <v>1400</v>
      </c>
      <c r="E54" s="17">
        <v>78748425.52</v>
      </c>
      <c r="F54" s="17">
        <v>8659794.08</v>
      </c>
      <c r="G54" s="82">
        <f t="shared" si="0"/>
        <v>0.8900321622582709</v>
      </c>
      <c r="H54" s="19"/>
    </row>
    <row r="55" spans="1:8" ht="15.75">
      <c r="A55" s="90" t="s">
        <v>108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113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>
        <v>29295.69</v>
      </c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2058</v>
      </c>
      <c r="E62" s="34">
        <f>SUM(E44:E61)</f>
        <v>126279768.22</v>
      </c>
      <c r="F62" s="34">
        <f>SUM(F44:F61)</f>
        <v>11671302.27</v>
      </c>
      <c r="G62" s="91">
        <f>1-(+F62/E62)</f>
        <v>0.9075758339240322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14532140.07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4">
      <selection activeCell="A4" sqref="A4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7</v>
      </c>
      <c r="E9" s="17">
        <v>307435</v>
      </c>
      <c r="F9" s="17">
        <v>54881.5</v>
      </c>
      <c r="G9" s="82">
        <f>F9/E9</f>
        <v>0.17851415746417942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381182</v>
      </c>
      <c r="F10" s="17">
        <v>76293.5</v>
      </c>
      <c r="G10" s="82">
        <f>F10/E10</f>
        <v>0.20014979720973183</v>
      </c>
      <c r="H10" s="19"/>
    </row>
    <row r="11" spans="1:8" ht="15.75">
      <c r="A11" s="13" t="s">
        <v>100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32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101</v>
      </c>
      <c r="B13" s="14"/>
      <c r="C13" s="15"/>
      <c r="D13" s="16">
        <v>3</v>
      </c>
      <c r="E13" s="17">
        <v>748457</v>
      </c>
      <c r="F13" s="17">
        <v>150496.5</v>
      </c>
      <c r="G13" s="82">
        <f>F13/E13</f>
        <v>0.2010756796983661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102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205875</v>
      </c>
      <c r="F16" s="17">
        <v>41980.5</v>
      </c>
      <c r="G16" s="82">
        <f>F16/E16</f>
        <v>0.20391256830601093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387764</v>
      </c>
      <c r="F18" s="17">
        <v>102717.5</v>
      </c>
      <c r="G18" s="82">
        <f>F18/E18</f>
        <v>0.26489694762793864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78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103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97</v>
      </c>
      <c r="B23" s="14"/>
      <c r="C23" s="15"/>
      <c r="D23" s="16">
        <v>1</v>
      </c>
      <c r="E23" s="17">
        <v>112140</v>
      </c>
      <c r="F23" s="17">
        <v>27458</v>
      </c>
      <c r="G23" s="82">
        <f>F23/E23</f>
        <v>0.2448546459782415</v>
      </c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82883</v>
      </c>
      <c r="F25" s="17">
        <v>19840</v>
      </c>
      <c r="G25" s="82">
        <f>F25/E25</f>
        <v>0.23937357479820953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31</v>
      </c>
      <c r="B29" s="14"/>
      <c r="C29" s="15"/>
      <c r="D29" s="16">
        <v>2</v>
      </c>
      <c r="E29" s="17">
        <v>158132</v>
      </c>
      <c r="F29" s="17">
        <v>47876.5</v>
      </c>
      <c r="G29" s="82">
        <f>F29/E29</f>
        <v>0.30276288164318416</v>
      </c>
      <c r="H29" s="19"/>
    </row>
    <row r="30" spans="1:8" ht="15.75">
      <c r="A30" s="21" t="s">
        <v>104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105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36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106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19</v>
      </c>
      <c r="E39" s="34">
        <f>SUM(E9:E38)</f>
        <v>2383868</v>
      </c>
      <c r="F39" s="34">
        <f>SUM(F9:F38)</f>
        <v>521544</v>
      </c>
      <c r="G39" s="84">
        <f>F39/E39</f>
        <v>0.21878057006512105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35</v>
      </c>
      <c r="E44" s="17">
        <v>3900522.15</v>
      </c>
      <c r="F44" s="17">
        <v>190990.75</v>
      </c>
      <c r="G44" s="82">
        <f>1-(+F44/E44)</f>
        <v>0.9510345685384712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233</v>
      </c>
      <c r="E46" s="17">
        <v>17587012</v>
      </c>
      <c r="F46" s="17">
        <v>1130668.74</v>
      </c>
      <c r="G46" s="82">
        <f aca="true" t="shared" si="0" ref="G46:G52">1-(+F46/E46)</f>
        <v>0.9357100148677899</v>
      </c>
      <c r="H46" s="19"/>
    </row>
    <row r="47" spans="1:8" ht="15.75">
      <c r="A47" s="48" t="s">
        <v>48</v>
      </c>
      <c r="B47" s="49"/>
      <c r="C47" s="15"/>
      <c r="D47" s="16">
        <v>14</v>
      </c>
      <c r="E47" s="17">
        <v>928218.5</v>
      </c>
      <c r="F47" s="17">
        <v>73153.5</v>
      </c>
      <c r="G47" s="82">
        <f t="shared" si="0"/>
        <v>0.9211893535843123</v>
      </c>
      <c r="H47" s="19"/>
    </row>
    <row r="48" spans="1:8" ht="15.75">
      <c r="A48" s="48" t="s">
        <v>49</v>
      </c>
      <c r="B48" s="49"/>
      <c r="C48" s="15"/>
      <c r="D48" s="16">
        <v>151</v>
      </c>
      <c r="E48" s="17">
        <v>19076543.11</v>
      </c>
      <c r="F48" s="17">
        <v>1048580.31</v>
      </c>
      <c r="G48" s="82">
        <f t="shared" si="0"/>
        <v>0.9450330018413907</v>
      </c>
      <c r="H48" s="19"/>
    </row>
    <row r="49" spans="1:8" ht="15.75">
      <c r="A49" s="48" t="s">
        <v>50</v>
      </c>
      <c r="B49" s="49"/>
      <c r="C49" s="15"/>
      <c r="D49" s="16">
        <v>6</v>
      </c>
      <c r="E49" s="17">
        <v>4122711</v>
      </c>
      <c r="F49" s="17">
        <v>47179</v>
      </c>
      <c r="G49" s="82">
        <f t="shared" si="0"/>
        <v>0.9885563164626383</v>
      </c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723350</v>
      </c>
      <c r="F50" s="17">
        <v>-12925</v>
      </c>
      <c r="G50" s="82">
        <f t="shared" si="0"/>
        <v>1.017868251883597</v>
      </c>
      <c r="H50" s="19"/>
    </row>
    <row r="51" spans="1:8" ht="15.75">
      <c r="A51" s="48" t="s">
        <v>52</v>
      </c>
      <c r="B51" s="49"/>
      <c r="C51" s="15"/>
      <c r="D51" s="16">
        <v>1</v>
      </c>
      <c r="E51" s="17">
        <v>154530</v>
      </c>
      <c r="F51" s="17">
        <v>11150</v>
      </c>
      <c r="G51" s="82">
        <f t="shared" si="0"/>
        <v>0.9278457257490454</v>
      </c>
      <c r="H51" s="19"/>
    </row>
    <row r="52" spans="1:8" ht="15.75">
      <c r="A52" s="88" t="s">
        <v>53</v>
      </c>
      <c r="B52" s="49"/>
      <c r="C52" s="15"/>
      <c r="D52" s="16">
        <v>1</v>
      </c>
      <c r="E52" s="17">
        <v>171750</v>
      </c>
      <c r="F52" s="17">
        <v>3625</v>
      </c>
      <c r="G52" s="82">
        <f t="shared" si="0"/>
        <v>0.9788937409024745</v>
      </c>
      <c r="H52" s="19"/>
    </row>
    <row r="53" spans="1:8" ht="15.75">
      <c r="A53" s="89" t="s">
        <v>80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107</v>
      </c>
      <c r="B54" s="49"/>
      <c r="C54" s="15"/>
      <c r="D54" s="16">
        <v>544</v>
      </c>
      <c r="E54" s="17">
        <v>34326716.44</v>
      </c>
      <c r="F54" s="17">
        <v>3865065.97</v>
      </c>
      <c r="G54" s="82">
        <f>1-(+F54/E54)</f>
        <v>0.8874035628558943</v>
      </c>
      <c r="H54" s="19"/>
    </row>
    <row r="55" spans="1:8" ht="15.75">
      <c r="A55" s="90" t="s">
        <v>108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59</v>
      </c>
      <c r="B61" s="31"/>
      <c r="C61" s="59"/>
      <c r="D61" s="33">
        <f>SUM(D44:D57)</f>
        <v>990</v>
      </c>
      <c r="E61" s="34">
        <f>SUM(E44:E60)</f>
        <v>80991353.19999999</v>
      </c>
      <c r="F61" s="34">
        <f>SUM(F44:F60)</f>
        <v>6357488.27</v>
      </c>
      <c r="G61" s="91">
        <f>1-(+F61/E61)</f>
        <v>0.9215041110092231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60</v>
      </c>
      <c r="B63" s="63"/>
      <c r="C63" s="63"/>
      <c r="D63" s="59"/>
      <c r="E63" s="59"/>
      <c r="F63" s="60">
        <f>F61+F39</f>
        <v>6879032.27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64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5.664062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116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122262</v>
      </c>
      <c r="F9" s="17">
        <v>54.5</v>
      </c>
      <c r="G9" s="18">
        <f>F9/E9</f>
        <v>0.00044576401498421425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95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96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2</v>
      </c>
      <c r="E18" s="17">
        <v>206194</v>
      </c>
      <c r="F18" s="17">
        <v>26935.5</v>
      </c>
      <c r="G18" s="18">
        <f>F18/E18</f>
        <v>0.13063183215806473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97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51617</v>
      </c>
      <c r="F25" s="17">
        <v>20574.5</v>
      </c>
      <c r="G25" s="18">
        <f>F25/E25</f>
        <v>0.39859929868066724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94001</v>
      </c>
      <c r="F29" s="17">
        <v>15092.5</v>
      </c>
      <c r="G29" s="18">
        <f>F29/E29</f>
        <v>0.16055680258720653</v>
      </c>
      <c r="H29" s="19"/>
    </row>
    <row r="30" spans="1:8" ht="15.75">
      <c r="A30" s="21" t="s">
        <v>78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131360</v>
      </c>
      <c r="F32" s="17">
        <v>35312.5</v>
      </c>
      <c r="G32" s="18">
        <f>F32/E32</f>
        <v>0.2688223203410475</v>
      </c>
      <c r="H32" s="19"/>
    </row>
    <row r="33" spans="1:8" ht="15.75">
      <c r="A33" s="21" t="s">
        <v>98</v>
      </c>
      <c r="B33" s="14"/>
      <c r="C33" s="15"/>
      <c r="D33" s="16">
        <v>3</v>
      </c>
      <c r="E33" s="17">
        <v>404506</v>
      </c>
      <c r="F33" s="17">
        <v>91800.5</v>
      </c>
      <c r="G33" s="18">
        <f>F33/E33</f>
        <v>0.2269447177544956</v>
      </c>
      <c r="H33" s="19"/>
    </row>
    <row r="34" spans="1:8" ht="15.75">
      <c r="A34" s="21" t="s">
        <v>117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11</v>
      </c>
      <c r="E39" s="34">
        <f>SUM(E9:E38)</f>
        <v>1009940</v>
      </c>
      <c r="F39" s="34">
        <f>SUM(F9:F38)</f>
        <v>189770</v>
      </c>
      <c r="G39" s="35">
        <f>F39/E39</f>
        <v>0.18790225161890806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58</v>
      </c>
      <c r="E46" s="17">
        <v>3699896.75</v>
      </c>
      <c r="F46" s="17">
        <v>182502.25</v>
      </c>
      <c r="G46" s="18">
        <f>1-(+F46/E46)</f>
        <v>0.9506736910969205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35</v>
      </c>
      <c r="E48" s="17">
        <v>2935193</v>
      </c>
      <c r="F48" s="17">
        <v>192808</v>
      </c>
      <c r="G48" s="18">
        <f>1-(+F48/E48)</f>
        <v>0.9343116449242009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4</v>
      </c>
      <c r="E50" s="17">
        <v>431115</v>
      </c>
      <c r="F50" s="17">
        <v>13540</v>
      </c>
      <c r="G50" s="18">
        <f>1-(+F50/E50)</f>
        <v>0.9685930668151189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81</v>
      </c>
      <c r="B53" s="51"/>
      <c r="C53" s="15"/>
      <c r="D53" s="93">
        <v>453</v>
      </c>
      <c r="E53" s="94">
        <v>29494697.81</v>
      </c>
      <c r="F53" s="94">
        <v>2663057.85</v>
      </c>
      <c r="G53" s="95">
        <f>1-(+F53/E53)</f>
        <v>0.909710624358487</v>
      </c>
      <c r="H53" s="19"/>
    </row>
    <row r="54" spans="1:8" ht="15.75">
      <c r="A54" s="48" t="s">
        <v>82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550</v>
      </c>
      <c r="E60" s="34">
        <f>SUM(E44:E59)</f>
        <v>36560902.56</v>
      </c>
      <c r="F60" s="34">
        <f>SUM(F44:F59)</f>
        <v>3051908.1</v>
      </c>
      <c r="G60" s="35">
        <f>1-(F60/E60)</f>
        <v>0.9165253621681926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3241678.1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B11" sqref="B11"/>
    </sheetView>
  </sheetViews>
  <sheetFormatPr defaultColWidth="8.5546875" defaultRowHeight="15"/>
  <cols>
    <col min="1" max="1" width="35.21484375" style="97" customWidth="1"/>
    <col min="2" max="2" width="24.5546875" style="97" customWidth="1"/>
    <col min="3" max="16384" width="8.5546875" style="97" customWidth="1"/>
  </cols>
  <sheetData>
    <row r="1" spans="1:4" ht="23.25">
      <c r="A1" s="96" t="s">
        <v>0</v>
      </c>
      <c r="B1" s="59"/>
      <c r="C1" s="60"/>
      <c r="D1" s="59"/>
    </row>
    <row r="2" spans="1:4" ht="23.25">
      <c r="A2" s="96" t="s">
        <v>1</v>
      </c>
      <c r="B2" s="59"/>
      <c r="C2" s="32"/>
      <c r="D2" s="32"/>
    </row>
    <row r="3" spans="1:4" ht="23.25">
      <c r="A3" s="96" t="s">
        <v>118</v>
      </c>
      <c r="B3" s="59"/>
      <c r="C3" s="32"/>
      <c r="D3" s="32"/>
    </row>
    <row r="4" spans="1:4" ht="23.25">
      <c r="A4" s="96" t="str">
        <f>ARG!$A$3</f>
        <v>MONTH ENDED:      AUGUST 2010</v>
      </c>
      <c r="B4" s="59"/>
      <c r="C4" s="32"/>
      <c r="D4" s="32"/>
    </row>
    <row r="5" spans="1:4" ht="24" thickBot="1">
      <c r="A5" s="96"/>
      <c r="B5" s="59"/>
      <c r="C5" s="32"/>
      <c r="D5" s="32"/>
    </row>
    <row r="6" spans="1:4" ht="21" thickTop="1">
      <c r="A6" s="98" t="s">
        <v>119</v>
      </c>
      <c r="B6" s="99">
        <f>ARG!$D$39+AZT!$D$39+HARMH!$D$39+HARNKC!$D$39+ISLE!$D$39+AMERKC!$D$39+AMERSC!$D$39+STJO!$D$39+LAGRANGE!$D$39+ISLEBV!$D$39+LUMIERE!$D$39+RIVERCITY!$D$39</f>
        <v>534</v>
      </c>
      <c r="C6" s="100"/>
      <c r="D6" s="32"/>
    </row>
    <row r="7" spans="1:4" ht="20.25">
      <c r="A7" s="101" t="s">
        <v>120</v>
      </c>
      <c r="B7" s="102">
        <f>ARG!$E$39+AZT!$E$39+HARMH!$E$39+HARNKC!$E$39+ISLE!$E$39+AMERKC!$E$39+AMERSC!$E$39+STJO!$E$39+LAGRANGE!$E$39+ISLEBV!$E$39+LUMIERE!$E$39+RIVERCITY!$E$39</f>
        <v>83302018.3</v>
      </c>
      <c r="C7" s="100"/>
      <c r="D7" s="32"/>
    </row>
    <row r="8" spans="1:4" ht="20.25">
      <c r="A8" s="101" t="s">
        <v>121</v>
      </c>
      <c r="B8" s="102">
        <f>ARG!$F$39+AZT!$F$39+HARMH!$F$39+HARNKC!$F$39+ISLE!$F$39+AMERKC!$F$39+AMERSC!$F$39+STJO!$F$39+LAGRANGE!$F$39+ISLEBV!$F$39+LUMIERE!$F$39+RIVERCITY!$F$39</f>
        <v>16590567.940000001</v>
      </c>
      <c r="C8" s="100"/>
      <c r="D8" s="32"/>
    </row>
    <row r="9" spans="1:4" ht="20.25">
      <c r="A9" s="101" t="s">
        <v>122</v>
      </c>
      <c r="B9" s="103">
        <f>B8/B7</f>
        <v>0.1991616563268792</v>
      </c>
      <c r="C9" s="100"/>
      <c r="D9" s="32"/>
    </row>
    <row r="10" spans="1:4" ht="20.25">
      <c r="A10" s="104"/>
      <c r="B10" s="105"/>
      <c r="C10" s="100"/>
      <c r="D10" s="32"/>
    </row>
    <row r="11" spans="1:4" ht="20.25">
      <c r="A11" s="101" t="s">
        <v>123</v>
      </c>
      <c r="B11" s="106">
        <f>ARG!$D$60+AZT!$D$60+HARMH!$D$61+HARNKC!$D$61+ISLE!$D$61+AMERKC!$D$61+AMERSC!$D$61+STJO!$D$60+LAGRANGE!$D$60+ISLEBV!$D$61+LUMIERE!$D$62+RIVERCITY!$D$62</f>
        <v>20286</v>
      </c>
      <c r="C11" s="100"/>
      <c r="D11" s="32"/>
    </row>
    <row r="12" spans="1:4" ht="20.25">
      <c r="A12" s="101" t="s">
        <v>124</v>
      </c>
      <c r="B12" s="102">
        <f>ARG!$E$60+AZT!$E$60+HARMH!$E$61+HARNKC!$E$61+ISLE!$E$61+AMERKC!$E$61+AMERSC!$E$61+STJO!$E$60+LAGRANGE!$E$60+ISLEBV!$E$61+LUMIERE!$E$62+RIVERCITY!$E$62</f>
        <v>1471698025.8300002</v>
      </c>
      <c r="C12" s="100"/>
      <c r="D12" s="32"/>
    </row>
    <row r="13" spans="1:4" ht="20.25">
      <c r="A13" s="101" t="s">
        <v>125</v>
      </c>
      <c r="B13" s="102">
        <f>ARG!$F$60+AZT!$F$60+HARMH!$F$61+HARNKC!$F$61+ISLE!$F$61+AMERKC!$F$61+AMERSC!$F$61+STJO!$F$60+LAGRANGE!$F$60+ISLEBV!$F$61+LUMIERE!$F$62+RIVERCITY!$F$62</f>
        <v>132379413.11999999</v>
      </c>
      <c r="C13" s="100"/>
      <c r="D13" s="32"/>
    </row>
    <row r="14" spans="1:4" ht="20.25">
      <c r="A14" s="101" t="s">
        <v>126</v>
      </c>
      <c r="B14" s="103">
        <f>1-(B13/B12)</f>
        <v>0.9100498806164116</v>
      </c>
      <c r="C14" s="100"/>
      <c r="D14" s="32"/>
    </row>
    <row r="15" spans="1:4" ht="20.25">
      <c r="A15" s="104"/>
      <c r="B15" s="107"/>
      <c r="C15" s="100"/>
      <c r="D15" s="32"/>
    </row>
    <row r="16" spans="1:4" ht="20.25">
      <c r="A16" s="101" t="s">
        <v>127</v>
      </c>
      <c r="B16" s="102">
        <f>B13+B8</f>
        <v>148969981.06</v>
      </c>
      <c r="C16" s="100"/>
      <c r="D16" s="32"/>
    </row>
    <row r="17" spans="1:4" ht="21" thickBot="1">
      <c r="A17" s="104"/>
      <c r="B17" s="105"/>
      <c r="C17" s="100"/>
      <c r="D17" s="32"/>
    </row>
    <row r="18" spans="1:4" ht="18.75" thickTop="1">
      <c r="A18" s="108"/>
      <c r="B18" s="109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10" t="s">
        <v>64</v>
      </c>
      <c r="B20" s="32"/>
      <c r="C20" s="32"/>
      <c r="D20" s="32"/>
    </row>
    <row r="21" spans="1:4" ht="18">
      <c r="A21" s="111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6" width="12.99609375" style="3" customWidth="1"/>
    <col min="7" max="7" width="11.9960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65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3</v>
      </c>
      <c r="E9" s="17">
        <v>48026</v>
      </c>
      <c r="F9" s="17">
        <v>5609</v>
      </c>
      <c r="G9" s="18">
        <f>F9/E9</f>
        <v>0.11679090492649814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13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15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17</v>
      </c>
      <c r="B15" s="14"/>
      <c r="C15" s="15"/>
      <c r="D15" s="16">
        <v>1</v>
      </c>
      <c r="E15" s="17">
        <v>103939</v>
      </c>
      <c r="F15" s="17">
        <v>8166</v>
      </c>
      <c r="G15" s="18">
        <f>F15/E15</f>
        <v>0.07856531234666488</v>
      </c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99386</v>
      </c>
      <c r="F16" s="17">
        <v>7117.5</v>
      </c>
      <c r="G16" s="18">
        <f>F16/E16</f>
        <v>0.07161471434608496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363516</v>
      </c>
      <c r="F18" s="17">
        <v>70673</v>
      </c>
      <c r="G18" s="18">
        <f>F18/E18</f>
        <v>0.1944151013985629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23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17478</v>
      </c>
      <c r="F25" s="17">
        <v>5791</v>
      </c>
      <c r="G25" s="18">
        <f>F25/E25</f>
        <v>0.33133081588282415</v>
      </c>
      <c r="H25" s="19"/>
    </row>
    <row r="26" spans="1:8" ht="15.75">
      <c r="A26" s="20" t="s">
        <v>28</v>
      </c>
      <c r="B26" s="14"/>
      <c r="C26" s="15"/>
      <c r="D26" s="16">
        <v>5</v>
      </c>
      <c r="E26" s="17">
        <v>11953</v>
      </c>
      <c r="F26" s="17">
        <v>11953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149726</v>
      </c>
      <c r="F29" s="17">
        <v>49805</v>
      </c>
      <c r="G29" s="18">
        <f>F29/E29</f>
        <v>0.3326409574823344</v>
      </c>
      <c r="H29" s="19"/>
    </row>
    <row r="30" spans="1:8" ht="15.75">
      <c r="A30" s="21" t="s">
        <v>32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33</v>
      </c>
      <c r="B31" s="14"/>
      <c r="C31" s="15"/>
      <c r="D31" s="16">
        <v>2</v>
      </c>
      <c r="E31" s="17">
        <v>396428</v>
      </c>
      <c r="F31" s="17">
        <v>94009.5</v>
      </c>
      <c r="G31" s="18">
        <f>F31/E31</f>
        <v>0.23714142290655554</v>
      </c>
      <c r="H31" s="19"/>
    </row>
    <row r="32" spans="1:8" ht="15.75">
      <c r="A32" s="21" t="s">
        <v>34</v>
      </c>
      <c r="B32" s="14"/>
      <c r="C32" s="15"/>
      <c r="D32" s="16">
        <v>1</v>
      </c>
      <c r="E32" s="17">
        <v>47139</v>
      </c>
      <c r="F32" s="17">
        <v>18374</v>
      </c>
      <c r="G32" s="18">
        <f>F32/E32</f>
        <v>0.38978340652113963</v>
      </c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16</v>
      </c>
      <c r="E39" s="34">
        <f>SUM(E9:E38)</f>
        <v>1237591</v>
      </c>
      <c r="F39" s="34">
        <f>SUM(F9:F38)</f>
        <v>271498</v>
      </c>
      <c r="G39" s="35">
        <f>F39/E39</f>
        <v>0.2193761913265368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32</v>
      </c>
      <c r="E44" s="17">
        <v>578631.65</v>
      </c>
      <c r="F44" s="17">
        <v>65748.13</v>
      </c>
      <c r="G44" s="18">
        <f>1-(+F44/E44)</f>
        <v>0.8863730838090174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234</v>
      </c>
      <c r="E46" s="17">
        <v>8409661.24</v>
      </c>
      <c r="F46" s="17">
        <v>593278.94</v>
      </c>
      <c r="G46" s="18">
        <f>1-(+F46/E46)</f>
        <v>0.929452694577267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49</v>
      </c>
      <c r="B48" s="49"/>
      <c r="C48" s="15"/>
      <c r="D48" s="16">
        <v>27</v>
      </c>
      <c r="E48" s="17">
        <v>1680753</v>
      </c>
      <c r="F48" s="17">
        <v>143331.68</v>
      </c>
      <c r="G48" s="18">
        <f>1-(+F48/E48)</f>
        <v>0.9147217467408953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5</v>
      </c>
      <c r="E50" s="17">
        <v>557975</v>
      </c>
      <c r="F50" s="17">
        <v>71684</v>
      </c>
      <c r="G50" s="18">
        <f>1-(+F50/E50)</f>
        <v>0.8715282942784175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54</v>
      </c>
      <c r="B53" s="51"/>
      <c r="C53" s="15"/>
      <c r="D53" s="16">
        <v>322</v>
      </c>
      <c r="E53" s="17">
        <v>13553986.22</v>
      </c>
      <c r="F53" s="17">
        <v>1659369.03</v>
      </c>
      <c r="G53" s="18">
        <f>1-(+F53/E53)</f>
        <v>0.8775733571610492</v>
      </c>
      <c r="H53" s="19"/>
    </row>
    <row r="54" spans="1:8" ht="15.75">
      <c r="A54" s="50" t="s">
        <v>55</v>
      </c>
      <c r="B54" s="51"/>
      <c r="C54" s="15"/>
      <c r="D54" s="16">
        <v>5</v>
      </c>
      <c r="E54" s="17">
        <v>173410.24</v>
      </c>
      <c r="F54" s="17">
        <v>24549.72</v>
      </c>
      <c r="G54" s="18">
        <f>1-(+F54/E54)</f>
        <v>0.8584298136027031</v>
      </c>
      <c r="H54" s="19"/>
    </row>
    <row r="55" spans="1:8" ht="15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58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59</v>
      </c>
      <c r="B60" s="31"/>
      <c r="C60" s="32"/>
      <c r="D60" s="33">
        <f>SUM(D44:D56)</f>
        <v>625</v>
      </c>
      <c r="E60" s="34">
        <f>SUM(E44:E59)</f>
        <v>24954417.349999998</v>
      </c>
      <c r="F60" s="34">
        <f>SUM(F44:F59)</f>
        <v>2557961.5000000005</v>
      </c>
      <c r="G60" s="35">
        <f>1-(F60/E60)</f>
        <v>0.8974946413645678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60</v>
      </c>
      <c r="B62" s="59"/>
      <c r="C62" s="62"/>
      <c r="D62" s="78"/>
      <c r="E62" s="59"/>
      <c r="F62" s="60">
        <f>F60+F39</f>
        <v>2829459.5000000005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66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67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19</v>
      </c>
      <c r="E9" s="17">
        <v>1754739</v>
      </c>
      <c r="F9" s="17">
        <v>304281.5</v>
      </c>
      <c r="G9" s="18">
        <f>F9/E9</f>
        <v>0.17340556059904066</v>
      </c>
      <c r="H9" s="19"/>
    </row>
    <row r="10" spans="1:8" ht="15.75">
      <c r="A10" s="13" t="s">
        <v>12</v>
      </c>
      <c r="B10" s="14"/>
      <c r="C10" s="15"/>
      <c r="D10" s="16">
        <v>4</v>
      </c>
      <c r="E10" s="17">
        <v>1063954</v>
      </c>
      <c r="F10" s="17">
        <v>67097.5</v>
      </c>
      <c r="G10" s="18">
        <f>F10/E10</f>
        <v>0.06306428661389496</v>
      </c>
      <c r="H10" s="19"/>
    </row>
    <row r="11" spans="1:8" ht="15.75">
      <c r="A11" s="13" t="s">
        <v>68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69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70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202660</v>
      </c>
      <c r="F14" s="17">
        <v>38713</v>
      </c>
      <c r="G14" s="18">
        <f>F14/E14</f>
        <v>0.1910243758018356</v>
      </c>
      <c r="H14" s="19"/>
    </row>
    <row r="15" spans="1:8" ht="15.75">
      <c r="A15" s="13" t="s">
        <v>71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197818</v>
      </c>
      <c r="F16" s="17">
        <v>68511.5</v>
      </c>
      <c r="G16" s="18">
        <f aca="true" t="shared" si="0" ref="G16:G24">F16/E16</f>
        <v>0.3463360260441416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1257286</v>
      </c>
      <c r="F17" s="17">
        <v>239206</v>
      </c>
      <c r="G17" s="18">
        <f t="shared" si="0"/>
        <v>0.19025583677858499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895058</v>
      </c>
      <c r="F18" s="17">
        <v>237536</v>
      </c>
      <c r="G18" s="18">
        <f t="shared" si="0"/>
        <v>0.26538615374646113</v>
      </c>
      <c r="H18" s="19"/>
    </row>
    <row r="19" spans="1:8" ht="15.75">
      <c r="A19" s="13" t="s">
        <v>72</v>
      </c>
      <c r="B19" s="14"/>
      <c r="C19" s="15"/>
      <c r="D19" s="16">
        <v>2</v>
      </c>
      <c r="E19" s="17">
        <v>552888</v>
      </c>
      <c r="F19" s="17">
        <v>172155.5</v>
      </c>
      <c r="G19" s="18">
        <f t="shared" si="0"/>
        <v>0.3113749981913154</v>
      </c>
      <c r="H19" s="19"/>
    </row>
    <row r="20" spans="1:8" ht="15.75">
      <c r="A20" s="13" t="s">
        <v>24</v>
      </c>
      <c r="B20" s="14"/>
      <c r="C20" s="15"/>
      <c r="D20" s="16">
        <v>2</v>
      </c>
      <c r="E20" s="17">
        <v>268932</v>
      </c>
      <c r="F20" s="17">
        <v>48646.5</v>
      </c>
      <c r="G20" s="18">
        <f t="shared" si="0"/>
        <v>0.18088773370219982</v>
      </c>
      <c r="H20" s="19"/>
    </row>
    <row r="21" spans="1:8" ht="15.75">
      <c r="A21" s="13" t="s">
        <v>25</v>
      </c>
      <c r="B21" s="14"/>
      <c r="C21" s="15"/>
      <c r="D21" s="16">
        <v>3</v>
      </c>
      <c r="E21" s="17">
        <v>558905</v>
      </c>
      <c r="F21" s="17">
        <v>120892.5</v>
      </c>
      <c r="G21" s="18">
        <f t="shared" si="0"/>
        <v>0.2163024127535091</v>
      </c>
      <c r="H21" s="19"/>
    </row>
    <row r="22" spans="1:8" ht="15.75">
      <c r="A22" s="13" t="s">
        <v>73</v>
      </c>
      <c r="B22" s="14"/>
      <c r="C22" s="15"/>
      <c r="D22" s="16">
        <v>1</v>
      </c>
      <c r="E22" s="17">
        <v>835720</v>
      </c>
      <c r="F22" s="17">
        <v>22871.5</v>
      </c>
      <c r="G22" s="18">
        <f t="shared" si="0"/>
        <v>0.027367419709950703</v>
      </c>
      <c r="H22" s="19"/>
    </row>
    <row r="23" spans="1:8" ht="15.75">
      <c r="A23" s="20" t="s">
        <v>27</v>
      </c>
      <c r="B23" s="14"/>
      <c r="C23" s="15"/>
      <c r="D23" s="16">
        <v>6</v>
      </c>
      <c r="E23" s="17">
        <v>970881</v>
      </c>
      <c r="F23" s="17">
        <v>202510</v>
      </c>
      <c r="G23" s="18">
        <f t="shared" si="0"/>
        <v>0.20858375022273584</v>
      </c>
      <c r="H23" s="19"/>
    </row>
    <row r="24" spans="1:8" ht="15.75">
      <c r="A24" s="20" t="s">
        <v>28</v>
      </c>
      <c r="B24" s="14"/>
      <c r="C24" s="15"/>
      <c r="D24" s="16">
        <v>22</v>
      </c>
      <c r="E24" s="17">
        <v>318692</v>
      </c>
      <c r="F24" s="17">
        <v>318692</v>
      </c>
      <c r="G24" s="18">
        <f t="shared" si="0"/>
        <v>1</v>
      </c>
      <c r="H24" s="19"/>
    </row>
    <row r="25" spans="1:8" ht="15.75">
      <c r="A25" s="21" t="s">
        <v>29</v>
      </c>
      <c r="B25" s="14"/>
      <c r="C25" s="15"/>
      <c r="D25" s="16"/>
      <c r="E25" s="17"/>
      <c r="F25" s="17"/>
      <c r="G25" s="18"/>
      <c r="H25" s="19"/>
    </row>
    <row r="26" spans="1:8" ht="15.75">
      <c r="A26" s="21" t="s">
        <v>30</v>
      </c>
      <c r="B26" s="14"/>
      <c r="C26" s="15"/>
      <c r="D26" s="16"/>
      <c r="E26" s="17">
        <v>79166</v>
      </c>
      <c r="F26" s="17">
        <v>63666</v>
      </c>
      <c r="G26" s="18">
        <f>F26/E26</f>
        <v>0.8042088775484425</v>
      </c>
      <c r="H26" s="19"/>
    </row>
    <row r="27" spans="1:8" ht="15.75">
      <c r="A27" s="13" t="s">
        <v>18</v>
      </c>
      <c r="B27" s="14"/>
      <c r="C27" s="15"/>
      <c r="D27" s="16">
        <v>1</v>
      </c>
      <c r="E27" s="17">
        <v>151409</v>
      </c>
      <c r="F27" s="17">
        <v>18714.5</v>
      </c>
      <c r="G27" s="18">
        <f>F27/E27</f>
        <v>0.12360229576841535</v>
      </c>
      <c r="H27" s="19"/>
    </row>
    <row r="28" spans="1:8" ht="15.75">
      <c r="A28" s="21" t="s">
        <v>31</v>
      </c>
      <c r="B28" s="14"/>
      <c r="C28" s="15"/>
      <c r="D28" s="16">
        <v>3</v>
      </c>
      <c r="E28" s="17">
        <v>552023</v>
      </c>
      <c r="F28" s="17">
        <v>226970.5</v>
      </c>
      <c r="G28" s="18">
        <f>F28/E28</f>
        <v>0.4111613103077227</v>
      </c>
      <c r="H28" s="19"/>
    </row>
    <row r="29" spans="1:8" ht="15.75">
      <c r="A29" s="21" t="s">
        <v>74</v>
      </c>
      <c r="B29" s="14"/>
      <c r="C29" s="15"/>
      <c r="D29" s="16"/>
      <c r="E29" s="17"/>
      <c r="F29" s="17"/>
      <c r="G29" s="18"/>
      <c r="H29" s="19"/>
    </row>
    <row r="30" spans="1:8" ht="15.75">
      <c r="A30" s="21" t="s">
        <v>75</v>
      </c>
      <c r="B30" s="14"/>
      <c r="C30" s="15"/>
      <c r="D30" s="16"/>
      <c r="E30" s="22"/>
      <c r="F30" s="17"/>
      <c r="G30" s="18"/>
      <c r="H30" s="19"/>
    </row>
    <row r="31" spans="1:8" ht="15.75">
      <c r="A31" s="21" t="s">
        <v>76</v>
      </c>
      <c r="B31" s="14"/>
      <c r="C31" s="15"/>
      <c r="D31" s="16">
        <v>2</v>
      </c>
      <c r="E31" s="22">
        <v>313128</v>
      </c>
      <c r="F31" s="17">
        <v>108781</v>
      </c>
      <c r="G31" s="18">
        <f>F31/E31</f>
        <v>0.34740106282414857</v>
      </c>
      <c r="H31" s="19"/>
    </row>
    <row r="32" spans="1:8" ht="15.75">
      <c r="A32" s="21" t="s">
        <v>77</v>
      </c>
      <c r="B32" s="14"/>
      <c r="C32" s="15"/>
      <c r="D32" s="16">
        <v>6</v>
      </c>
      <c r="E32" s="22">
        <v>1870558</v>
      </c>
      <c r="F32" s="22">
        <v>271699.5</v>
      </c>
      <c r="G32" s="18">
        <f>F32/E32</f>
        <v>0.1452505081371441</v>
      </c>
      <c r="H32" s="19"/>
    </row>
    <row r="33" spans="1:8" ht="15.75">
      <c r="A33" s="13" t="s">
        <v>78</v>
      </c>
      <c r="B33" s="14"/>
      <c r="C33" s="15"/>
      <c r="D33" s="16">
        <v>1</v>
      </c>
      <c r="E33" s="17">
        <v>144971</v>
      </c>
      <c r="F33" s="17">
        <v>48961</v>
      </c>
      <c r="G33" s="18">
        <f>F33/E33</f>
        <v>0.33772961488849496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25">
        <v>206085</v>
      </c>
      <c r="F35" s="17">
        <v>39234</v>
      </c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78</v>
      </c>
      <c r="E39" s="34">
        <f>SUM(E9:E38)</f>
        <v>12194873</v>
      </c>
      <c r="F39" s="34">
        <f>SUM(F9:F38)</f>
        <v>2619140</v>
      </c>
      <c r="G39" s="35">
        <f>F39/E39</f>
        <v>0.21477386439366775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198</v>
      </c>
      <c r="E44" s="17">
        <v>20450186.45</v>
      </c>
      <c r="F44" s="17">
        <v>1364656.7</v>
      </c>
      <c r="G44" s="18">
        <f aca="true" t="shared" si="1" ref="G44:G50">1-(+F44/E44)</f>
        <v>0.933269229435314</v>
      </c>
      <c r="H44" s="19"/>
    </row>
    <row r="45" spans="1:8" ht="15.75">
      <c r="A45" s="48" t="s">
        <v>46</v>
      </c>
      <c r="B45" s="49"/>
      <c r="C45" s="15"/>
      <c r="D45" s="16">
        <v>7</v>
      </c>
      <c r="E45" s="17">
        <v>578436.8</v>
      </c>
      <c r="F45" s="17">
        <v>-10906.3</v>
      </c>
      <c r="G45" s="18">
        <f t="shared" si="1"/>
        <v>1.0188547824066518</v>
      </c>
      <c r="H45" s="19"/>
    </row>
    <row r="46" spans="1:8" ht="15.75">
      <c r="A46" s="48" t="s">
        <v>47</v>
      </c>
      <c r="B46" s="49"/>
      <c r="C46" s="15"/>
      <c r="D46" s="16">
        <v>812</v>
      </c>
      <c r="E46" s="17">
        <v>62936992.5</v>
      </c>
      <c r="F46" s="17">
        <v>4412074.91</v>
      </c>
      <c r="G46" s="18">
        <f t="shared" si="1"/>
        <v>0.9298969535285627</v>
      </c>
      <c r="H46" s="19"/>
    </row>
    <row r="47" spans="1:8" ht="15.75">
      <c r="A47" s="48" t="s">
        <v>48</v>
      </c>
      <c r="B47" s="49"/>
      <c r="C47" s="15"/>
      <c r="D47" s="16">
        <v>63</v>
      </c>
      <c r="E47" s="17">
        <v>4294733.5</v>
      </c>
      <c r="F47" s="17">
        <v>308357.12</v>
      </c>
      <c r="G47" s="18">
        <f t="shared" si="1"/>
        <v>0.9282011049113991</v>
      </c>
      <c r="H47" s="19"/>
    </row>
    <row r="48" spans="1:8" ht="15.75">
      <c r="A48" s="48" t="s">
        <v>49</v>
      </c>
      <c r="B48" s="49"/>
      <c r="C48" s="15"/>
      <c r="D48" s="16">
        <v>262</v>
      </c>
      <c r="E48" s="17">
        <v>34874675</v>
      </c>
      <c r="F48" s="17">
        <v>2463440.19</v>
      </c>
      <c r="G48" s="18">
        <f t="shared" si="1"/>
        <v>0.9293630638851832</v>
      </c>
      <c r="H48" s="19"/>
    </row>
    <row r="49" spans="1:8" ht="15.75">
      <c r="A49" s="48" t="s">
        <v>50</v>
      </c>
      <c r="B49" s="49"/>
      <c r="C49" s="15"/>
      <c r="D49" s="16">
        <v>21</v>
      </c>
      <c r="E49" s="17">
        <v>2568337</v>
      </c>
      <c r="F49" s="17">
        <v>11978</v>
      </c>
      <c r="G49" s="18">
        <f t="shared" si="1"/>
        <v>0.9953362818041402</v>
      </c>
      <c r="H49" s="19"/>
    </row>
    <row r="50" spans="1:8" ht="15.75">
      <c r="A50" s="48" t="s">
        <v>51</v>
      </c>
      <c r="B50" s="49"/>
      <c r="C50" s="15"/>
      <c r="D50" s="16">
        <v>42</v>
      </c>
      <c r="E50" s="17">
        <v>6875755</v>
      </c>
      <c r="F50" s="17">
        <v>374958.5</v>
      </c>
      <c r="G50" s="18">
        <f t="shared" si="1"/>
        <v>0.945466570580249</v>
      </c>
      <c r="H50" s="19"/>
    </row>
    <row r="51" spans="1:8" ht="15.75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53</v>
      </c>
      <c r="B52" s="49"/>
      <c r="C52" s="15"/>
      <c r="D52" s="16">
        <v>6</v>
      </c>
      <c r="E52" s="17">
        <v>650625</v>
      </c>
      <c r="F52" s="17">
        <v>94575</v>
      </c>
      <c r="G52" s="18">
        <f>1-(+F52/E52)</f>
        <v>0.8546397694524496</v>
      </c>
      <c r="H52" s="19"/>
    </row>
    <row r="53" spans="1:8" ht="15.75">
      <c r="A53" s="50" t="s">
        <v>80</v>
      </c>
      <c r="B53" s="51"/>
      <c r="C53" s="15"/>
      <c r="D53" s="16">
        <v>2</v>
      </c>
      <c r="E53" s="17">
        <v>110800</v>
      </c>
      <c r="F53" s="17">
        <v>30600</v>
      </c>
      <c r="G53" s="18">
        <f>1-(+F53/E53)</f>
        <v>0.7238267148014441</v>
      </c>
      <c r="H53" s="19"/>
    </row>
    <row r="54" spans="1:8" ht="15.75">
      <c r="A54" s="48" t="s">
        <v>81</v>
      </c>
      <c r="B54" s="51"/>
      <c r="C54" s="15"/>
      <c r="D54" s="16">
        <v>1284</v>
      </c>
      <c r="E54" s="17">
        <v>90748527.45</v>
      </c>
      <c r="F54" s="17">
        <v>10829919.7</v>
      </c>
      <c r="G54" s="18">
        <f>1-(+F54/E54)</f>
        <v>0.8806601054108896</v>
      </c>
      <c r="H54" s="19"/>
    </row>
    <row r="55" spans="1:8" ht="15.75">
      <c r="A55" s="48" t="s">
        <v>82</v>
      </c>
      <c r="B55" s="51"/>
      <c r="C55" s="15"/>
      <c r="D55" s="16">
        <v>2</v>
      </c>
      <c r="E55" s="17">
        <v>867610.89</v>
      </c>
      <c r="F55" s="17">
        <v>48125.77</v>
      </c>
      <c r="G55" s="18">
        <f>1-(+F55/E55)</f>
        <v>0.9445306985485163</v>
      </c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25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25"/>
      <c r="F59" s="22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2699</v>
      </c>
      <c r="E61" s="34">
        <f>SUM(E44:E60)</f>
        <v>224956679.58999997</v>
      </c>
      <c r="F61" s="34">
        <f>SUM(F44:F60)</f>
        <v>19927779.59</v>
      </c>
      <c r="G61" s="35">
        <f>1-(+F61/E61)</f>
        <v>0.9114150349910932</v>
      </c>
      <c r="H61" s="19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22546919.59</v>
      </c>
      <c r="G63" s="59"/>
      <c r="H63" s="2"/>
    </row>
    <row r="64" spans="1:8" ht="18">
      <c r="A64" s="61"/>
      <c r="B64" s="62"/>
      <c r="C64" s="62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88671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14</v>
      </c>
      <c r="E9" s="17">
        <v>770679.5</v>
      </c>
      <c r="F9" s="17">
        <v>135248.5</v>
      </c>
      <c r="G9" s="18">
        <f aca="true" t="shared" si="0" ref="G9:G18">F9/E9</f>
        <v>0.17549253613207566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1903642</v>
      </c>
      <c r="F10" s="17">
        <v>307029</v>
      </c>
      <c r="G10" s="80">
        <f t="shared" si="0"/>
        <v>0.1612850525466448</v>
      </c>
      <c r="H10" s="19"/>
    </row>
    <row r="11" spans="1:8" ht="15.75">
      <c r="A11" s="13" t="s">
        <v>68</v>
      </c>
      <c r="B11" s="14"/>
      <c r="C11" s="15"/>
      <c r="D11" s="16">
        <v>1</v>
      </c>
      <c r="E11" s="17">
        <v>173864</v>
      </c>
      <c r="F11" s="17">
        <v>45507</v>
      </c>
      <c r="G11" s="80">
        <f t="shared" si="0"/>
        <v>0.26173906041503703</v>
      </c>
      <c r="H11" s="19"/>
    </row>
    <row r="12" spans="1:8" ht="15.75">
      <c r="A12" s="13" t="s">
        <v>69</v>
      </c>
      <c r="B12" s="14"/>
      <c r="C12" s="15"/>
      <c r="D12" s="16">
        <v>1</v>
      </c>
      <c r="E12" s="17">
        <v>92331</v>
      </c>
      <c r="F12" s="17">
        <v>13862.5</v>
      </c>
      <c r="G12" s="80">
        <f t="shared" si="0"/>
        <v>0.15013917319210232</v>
      </c>
      <c r="H12" s="19"/>
    </row>
    <row r="13" spans="1:8" ht="15.75">
      <c r="A13" s="13" t="s">
        <v>70</v>
      </c>
      <c r="B13" s="14"/>
      <c r="C13" s="15"/>
      <c r="D13" s="16">
        <v>1</v>
      </c>
      <c r="E13" s="17">
        <v>152459</v>
      </c>
      <c r="F13" s="17">
        <v>46265.5</v>
      </c>
      <c r="G13" s="80">
        <f t="shared" si="0"/>
        <v>0.3034619143507435</v>
      </c>
      <c r="H13" s="19"/>
    </row>
    <row r="14" spans="1:8" ht="15.75">
      <c r="A14" s="13" t="s">
        <v>32</v>
      </c>
      <c r="B14" s="14"/>
      <c r="C14" s="15"/>
      <c r="D14" s="16">
        <v>1</v>
      </c>
      <c r="E14" s="17">
        <v>269009</v>
      </c>
      <c r="F14" s="17">
        <v>92894.5</v>
      </c>
      <c r="G14" s="80">
        <f t="shared" si="0"/>
        <v>0.34532116025857873</v>
      </c>
      <c r="H14" s="19"/>
    </row>
    <row r="15" spans="1:8" ht="15.75">
      <c r="A15" s="13" t="s">
        <v>71</v>
      </c>
      <c r="B15" s="14"/>
      <c r="C15" s="15"/>
      <c r="D15" s="16">
        <v>1</v>
      </c>
      <c r="E15" s="17">
        <v>146737</v>
      </c>
      <c r="F15" s="17">
        <v>48112.5</v>
      </c>
      <c r="G15" s="80">
        <f t="shared" si="0"/>
        <v>0.3278825381464798</v>
      </c>
      <c r="H15" s="19"/>
    </row>
    <row r="16" spans="1:8" ht="15.75">
      <c r="A16" s="13" t="s">
        <v>19</v>
      </c>
      <c r="B16" s="14"/>
      <c r="C16" s="15"/>
      <c r="D16" s="16">
        <v>1</v>
      </c>
      <c r="E16" s="17">
        <v>79147</v>
      </c>
      <c r="F16" s="17">
        <v>25704</v>
      </c>
      <c r="G16" s="80">
        <f t="shared" si="0"/>
        <v>0.3247627831756099</v>
      </c>
      <c r="H16" s="19"/>
    </row>
    <row r="17" spans="1:8" ht="15.75">
      <c r="A17" s="13" t="s">
        <v>20</v>
      </c>
      <c r="B17" s="14"/>
      <c r="C17" s="15"/>
      <c r="D17" s="16">
        <v>3</v>
      </c>
      <c r="E17" s="17">
        <v>1467071</v>
      </c>
      <c r="F17" s="17">
        <v>353815.5</v>
      </c>
      <c r="G17" s="18">
        <f t="shared" si="0"/>
        <v>0.24117135435162987</v>
      </c>
      <c r="H17" s="19"/>
    </row>
    <row r="18" spans="1:8" ht="15.75">
      <c r="A18" s="13" t="s">
        <v>21</v>
      </c>
      <c r="B18" s="14"/>
      <c r="C18" s="15"/>
      <c r="D18" s="16">
        <v>1</v>
      </c>
      <c r="E18" s="17">
        <v>518902</v>
      </c>
      <c r="F18" s="17">
        <v>191602</v>
      </c>
      <c r="G18" s="80">
        <f t="shared" si="0"/>
        <v>0.36924505976080263</v>
      </c>
      <c r="H18" s="19"/>
    </row>
    <row r="19" spans="1:8" ht="15.75">
      <c r="A19" s="13" t="s">
        <v>72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24</v>
      </c>
      <c r="B20" s="14"/>
      <c r="C20" s="15"/>
      <c r="D20" s="16">
        <v>1</v>
      </c>
      <c r="E20" s="17">
        <v>157877</v>
      </c>
      <c r="F20" s="17">
        <v>53077</v>
      </c>
      <c r="G20" s="18">
        <f>F20/E20</f>
        <v>0.3361920989124445</v>
      </c>
      <c r="H20" s="19"/>
    </row>
    <row r="21" spans="1:8" ht="15.75">
      <c r="A21" s="13" t="s">
        <v>25</v>
      </c>
      <c r="B21" s="14"/>
      <c r="C21" s="15"/>
      <c r="D21" s="16">
        <v>2</v>
      </c>
      <c r="E21" s="17">
        <v>802176</v>
      </c>
      <c r="F21" s="17">
        <v>97320</v>
      </c>
      <c r="G21" s="18">
        <f>F21/E21</f>
        <v>0.12132000957395883</v>
      </c>
      <c r="H21" s="19"/>
    </row>
    <row r="22" spans="1:8" ht="15.75">
      <c r="A22" s="13" t="s">
        <v>73</v>
      </c>
      <c r="B22" s="14"/>
      <c r="C22" s="15"/>
      <c r="D22" s="16">
        <v>1</v>
      </c>
      <c r="E22" s="17">
        <v>6015</v>
      </c>
      <c r="F22" s="17">
        <v>1803.5</v>
      </c>
      <c r="G22" s="18">
        <f>F22/E22</f>
        <v>0.299833748960931</v>
      </c>
      <c r="H22" s="19"/>
    </row>
    <row r="23" spans="1:8" ht="15.75">
      <c r="A23" s="20" t="s">
        <v>27</v>
      </c>
      <c r="B23" s="14"/>
      <c r="C23" s="15"/>
      <c r="D23" s="16">
        <v>2</v>
      </c>
      <c r="E23" s="17">
        <v>255796</v>
      </c>
      <c r="F23" s="17">
        <v>49253.5</v>
      </c>
      <c r="G23" s="18">
        <f>F23/E23</f>
        <v>0.19254992259456755</v>
      </c>
      <c r="H23" s="19"/>
    </row>
    <row r="24" spans="1:8" ht="15.75">
      <c r="A24" s="20" t="s">
        <v>28</v>
      </c>
      <c r="B24" s="14"/>
      <c r="C24" s="15"/>
      <c r="D24" s="16">
        <v>15</v>
      </c>
      <c r="E24" s="17">
        <v>391973</v>
      </c>
      <c r="F24" s="17">
        <v>391973</v>
      </c>
      <c r="G24" s="18">
        <f>F24/E24</f>
        <v>1</v>
      </c>
      <c r="H24" s="19"/>
    </row>
    <row r="25" spans="1:8" ht="15.75">
      <c r="A25" s="21" t="s">
        <v>29</v>
      </c>
      <c r="B25" s="14"/>
      <c r="C25" s="15"/>
      <c r="D25" s="16"/>
      <c r="E25" s="17"/>
      <c r="F25" s="17"/>
      <c r="G25" s="18"/>
      <c r="H25" s="19"/>
    </row>
    <row r="26" spans="1:8" ht="15.75">
      <c r="A26" s="21" t="s">
        <v>30</v>
      </c>
      <c r="B26" s="14"/>
      <c r="C26" s="15"/>
      <c r="D26" s="16"/>
      <c r="E26" s="17">
        <v>80976</v>
      </c>
      <c r="F26" s="17">
        <v>-78219</v>
      </c>
      <c r="G26" s="18">
        <f>F26/E26</f>
        <v>-0.965952874925904</v>
      </c>
      <c r="H26" s="19"/>
    </row>
    <row r="27" spans="1:8" ht="15.75">
      <c r="A27" s="13" t="s">
        <v>18</v>
      </c>
      <c r="B27" s="14"/>
      <c r="C27" s="15"/>
      <c r="D27" s="16">
        <v>1</v>
      </c>
      <c r="E27" s="17">
        <v>61248</v>
      </c>
      <c r="F27" s="17">
        <v>8260</v>
      </c>
      <c r="G27" s="80">
        <f>F27/E27</f>
        <v>0.13486154649947754</v>
      </c>
      <c r="H27" s="19"/>
    </row>
    <row r="28" spans="1:8" ht="15.75">
      <c r="A28" s="21" t="s">
        <v>31</v>
      </c>
      <c r="B28" s="14"/>
      <c r="C28" s="15"/>
      <c r="D28" s="16">
        <v>2</v>
      </c>
      <c r="E28" s="17">
        <v>328586</v>
      </c>
      <c r="F28" s="17">
        <v>85272</v>
      </c>
      <c r="G28" s="18">
        <f>F28/E28</f>
        <v>0.25951196946918004</v>
      </c>
      <c r="H28" s="19"/>
    </row>
    <row r="29" spans="1:8" ht="15.75">
      <c r="A29" s="21" t="s">
        <v>74</v>
      </c>
      <c r="B29" s="14"/>
      <c r="C29" s="15"/>
      <c r="D29" s="16">
        <v>1</v>
      </c>
      <c r="E29" s="17">
        <v>210999</v>
      </c>
      <c r="F29" s="17">
        <v>70413.5</v>
      </c>
      <c r="G29" s="18">
        <f>F29/E29</f>
        <v>0.3337148517291551</v>
      </c>
      <c r="H29" s="19"/>
    </row>
    <row r="30" spans="1:8" ht="15.75">
      <c r="A30" s="21" t="s">
        <v>75</v>
      </c>
      <c r="B30" s="14"/>
      <c r="C30" s="15"/>
      <c r="D30" s="16">
        <v>1</v>
      </c>
      <c r="E30" s="22">
        <v>214124</v>
      </c>
      <c r="F30" s="17">
        <v>55227</v>
      </c>
      <c r="G30" s="80">
        <f>F30/E30</f>
        <v>0.2579206441127571</v>
      </c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80"/>
      <c r="H31" s="19"/>
    </row>
    <row r="32" spans="1:8" ht="15.75">
      <c r="A32" s="21" t="s">
        <v>77</v>
      </c>
      <c r="B32" s="14"/>
      <c r="C32" s="15"/>
      <c r="D32" s="16">
        <v>7</v>
      </c>
      <c r="E32" s="22">
        <v>1665355</v>
      </c>
      <c r="F32" s="22">
        <v>340632.5</v>
      </c>
      <c r="G32" s="80">
        <f>F32/E32</f>
        <v>0.20454047335252845</v>
      </c>
      <c r="H32" s="19"/>
    </row>
    <row r="33" spans="1:8" ht="15.75">
      <c r="A33" s="13" t="s">
        <v>78</v>
      </c>
      <c r="B33" s="14"/>
      <c r="C33" s="15"/>
      <c r="D33" s="16"/>
      <c r="E33" s="17"/>
      <c r="F33" s="17"/>
      <c r="G33" s="80"/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74297</v>
      </c>
      <c r="F34" s="17">
        <v>34062</v>
      </c>
      <c r="G34" s="80">
        <f>F34/E34</f>
        <v>0.45845727283739585</v>
      </c>
      <c r="H34" s="19"/>
    </row>
    <row r="35" spans="1:8" ht="15">
      <c r="A35" s="23" t="s">
        <v>37</v>
      </c>
      <c r="B35" s="14"/>
      <c r="C35" s="15"/>
      <c r="D35" s="24"/>
      <c r="E35" s="25">
        <v>94410</v>
      </c>
      <c r="F35" s="22">
        <v>17509</v>
      </c>
      <c r="G35" s="26"/>
      <c r="H35" s="19"/>
    </row>
    <row r="36" spans="1:8" ht="15">
      <c r="A36" s="23" t="s">
        <v>38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64</v>
      </c>
      <c r="E39" s="34">
        <f>SUM(E9:E38)</f>
        <v>9917673.5</v>
      </c>
      <c r="F39" s="34">
        <f>SUM(F9:F38)</f>
        <v>2386625</v>
      </c>
      <c r="G39" s="35">
        <f>F39/E39</f>
        <v>0.24064363482020254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65</v>
      </c>
      <c r="E44" s="17">
        <v>9838638.35</v>
      </c>
      <c r="F44" s="17">
        <v>596021.36</v>
      </c>
      <c r="G44" s="18">
        <f>1-(+F44/E44)</f>
        <v>0.9394203406206104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467</v>
      </c>
      <c r="E46" s="17">
        <v>44399518</v>
      </c>
      <c r="F46" s="17">
        <v>2838308.61</v>
      </c>
      <c r="G46" s="18">
        <f aca="true" t="shared" si="1" ref="G46:G54">1-(+F46/E46)</f>
        <v>0.9360734364278459</v>
      </c>
      <c r="H46" s="19"/>
    </row>
    <row r="47" spans="1:8" ht="15.75">
      <c r="A47" s="48" t="s">
        <v>48</v>
      </c>
      <c r="B47" s="49"/>
      <c r="C47" s="15"/>
      <c r="D47" s="16">
        <v>11</v>
      </c>
      <c r="E47" s="17">
        <v>1068565.5</v>
      </c>
      <c r="F47" s="17">
        <v>126333</v>
      </c>
      <c r="G47" s="18">
        <f t="shared" si="1"/>
        <v>0.8817732745442372</v>
      </c>
      <c r="H47" s="19"/>
    </row>
    <row r="48" spans="1:8" ht="15.75">
      <c r="A48" s="48" t="s">
        <v>49</v>
      </c>
      <c r="B48" s="49"/>
      <c r="C48" s="15"/>
      <c r="D48" s="16">
        <v>107</v>
      </c>
      <c r="E48" s="17">
        <v>16741505</v>
      </c>
      <c r="F48" s="17">
        <v>1246049.4</v>
      </c>
      <c r="G48" s="18">
        <f t="shared" si="1"/>
        <v>0.9255712434455564</v>
      </c>
      <c r="H48" s="19"/>
    </row>
    <row r="49" spans="1:8" ht="15.75">
      <c r="A49" s="48" t="s">
        <v>50</v>
      </c>
      <c r="B49" s="49"/>
      <c r="C49" s="15"/>
      <c r="D49" s="16">
        <v>29</v>
      </c>
      <c r="E49" s="17">
        <v>6902316</v>
      </c>
      <c r="F49" s="17">
        <v>368701</v>
      </c>
      <c r="G49" s="18">
        <f t="shared" si="1"/>
        <v>0.9465830019952723</v>
      </c>
      <c r="H49" s="19"/>
    </row>
    <row r="50" spans="1:8" ht="15.75">
      <c r="A50" s="48" t="s">
        <v>51</v>
      </c>
      <c r="B50" s="49"/>
      <c r="C50" s="15"/>
      <c r="D50" s="16">
        <v>24</v>
      </c>
      <c r="E50" s="17">
        <v>4172360</v>
      </c>
      <c r="F50" s="17">
        <v>343487</v>
      </c>
      <c r="G50" s="18">
        <f t="shared" si="1"/>
        <v>0.9176756080491616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320560</v>
      </c>
      <c r="F51" s="17">
        <v>17480</v>
      </c>
      <c r="G51" s="18">
        <f t="shared" si="1"/>
        <v>0.9454704267531819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356675</v>
      </c>
      <c r="F52" s="17">
        <v>70075</v>
      </c>
      <c r="G52" s="18">
        <f t="shared" si="1"/>
        <v>0.8035326277423425</v>
      </c>
      <c r="H52" s="19"/>
    </row>
    <row r="53" spans="1:8" ht="15.75">
      <c r="A53" s="50" t="s">
        <v>80</v>
      </c>
      <c r="B53" s="51"/>
      <c r="C53" s="15"/>
      <c r="D53" s="16">
        <v>3</v>
      </c>
      <c r="E53" s="17">
        <v>464000</v>
      </c>
      <c r="F53" s="17">
        <v>2700</v>
      </c>
      <c r="G53" s="18">
        <f t="shared" si="1"/>
        <v>0.9941810344827586</v>
      </c>
      <c r="H53" s="19"/>
    </row>
    <row r="54" spans="1:8" ht="15.75">
      <c r="A54" s="48" t="s">
        <v>81</v>
      </c>
      <c r="B54" s="51"/>
      <c r="C54" s="15"/>
      <c r="D54" s="16">
        <v>1052</v>
      </c>
      <c r="E54" s="17">
        <v>69231045.63</v>
      </c>
      <c r="F54" s="17">
        <v>8184783.14</v>
      </c>
      <c r="G54" s="18">
        <f t="shared" si="1"/>
        <v>0.881775826646575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25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1763</v>
      </c>
      <c r="E61" s="34">
        <f>SUM(E44:E60)</f>
        <v>153495183.48</v>
      </c>
      <c r="F61" s="34">
        <f>SUM(F44:F60)</f>
        <v>13793938.509999998</v>
      </c>
      <c r="G61" s="35">
        <f>1-(F61/E61)</f>
        <v>0.9101343886025107</v>
      </c>
      <c r="H61" s="2"/>
    </row>
    <row r="62" spans="1:8" ht="18">
      <c r="A62" s="54"/>
      <c r="B62" s="54"/>
      <c r="C62" s="62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16180563.509999998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4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3.777343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16</v>
      </c>
      <c r="E9" s="17">
        <v>1553913</v>
      </c>
      <c r="F9" s="17">
        <v>285817.5</v>
      </c>
      <c r="G9" s="18">
        <f>F9/E9</f>
        <v>0.1839340426394528</v>
      </c>
      <c r="H9" s="19"/>
    </row>
    <row r="10" spans="1:8" ht="15.75">
      <c r="A10" s="13" t="s">
        <v>12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75</v>
      </c>
      <c r="B11" s="14"/>
      <c r="C11" s="15"/>
      <c r="D11" s="16">
        <v>1</v>
      </c>
      <c r="E11" s="17">
        <v>32299</v>
      </c>
      <c r="F11" s="17">
        <v>17547</v>
      </c>
      <c r="G11" s="18">
        <f>F11/E11</f>
        <v>0.543267593423945</v>
      </c>
      <c r="H11" s="19"/>
    </row>
    <row r="12" spans="1:8" ht="15.75">
      <c r="A12" s="13" t="s">
        <v>85</v>
      </c>
      <c r="B12" s="14"/>
      <c r="C12" s="15"/>
      <c r="D12" s="16">
        <v>1</v>
      </c>
      <c r="E12" s="17">
        <v>156349</v>
      </c>
      <c r="F12" s="17">
        <v>59118</v>
      </c>
      <c r="G12" s="18">
        <f>F12/E12</f>
        <v>0.3781156259394048</v>
      </c>
      <c r="H12" s="19"/>
    </row>
    <row r="13" spans="1:8" ht="15.75">
      <c r="A13" s="13" t="s">
        <v>86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1</v>
      </c>
      <c r="E15" s="17">
        <v>57782</v>
      </c>
      <c r="F15" s="17">
        <v>25381</v>
      </c>
      <c r="G15" s="18">
        <f>F15/E15</f>
        <v>0.4392544390986812</v>
      </c>
      <c r="H15" s="19"/>
    </row>
    <row r="16" spans="1:8" ht="15.75">
      <c r="A16" s="13" t="s">
        <v>87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500423</v>
      </c>
      <c r="F18" s="17">
        <v>122168</v>
      </c>
      <c r="G18" s="18">
        <f>F18/E18</f>
        <v>0.24412946647136521</v>
      </c>
      <c r="H18" s="19"/>
    </row>
    <row r="19" spans="1:8" ht="15.75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18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88</v>
      </c>
      <c r="B21" s="14"/>
      <c r="C21" s="15"/>
      <c r="D21" s="16">
        <v>1</v>
      </c>
      <c r="E21" s="17">
        <v>135435</v>
      </c>
      <c r="F21" s="17">
        <v>3322.5</v>
      </c>
      <c r="G21" s="18">
        <f>F21/E21</f>
        <v>0.024532063351423192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26</v>
      </c>
      <c r="B24" s="14"/>
      <c r="C24" s="15"/>
      <c r="D24" s="16">
        <v>1</v>
      </c>
      <c r="E24" s="17">
        <v>24951</v>
      </c>
      <c r="F24" s="17">
        <v>7837</v>
      </c>
      <c r="G24" s="18">
        <f>F24/E24</f>
        <v>0.3140956274297623</v>
      </c>
      <c r="H24" s="19"/>
    </row>
    <row r="25" spans="1:8" ht="15.75">
      <c r="A25" s="20" t="s">
        <v>27</v>
      </c>
      <c r="B25" s="14"/>
      <c r="C25" s="15"/>
      <c r="D25" s="16">
        <v>1</v>
      </c>
      <c r="E25" s="17">
        <v>109309.5</v>
      </c>
      <c r="F25" s="17">
        <v>32963.5</v>
      </c>
      <c r="G25" s="18">
        <f>F25/E25</f>
        <v>0.3015611634853329</v>
      </c>
      <c r="H25" s="19"/>
    </row>
    <row r="26" spans="1:8" ht="15.75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9991</v>
      </c>
      <c r="F29" s="17">
        <v>-1635</v>
      </c>
      <c r="G29" s="18">
        <f>F29/E29</f>
        <v>-0.16364728255429886</v>
      </c>
      <c r="H29" s="19"/>
    </row>
    <row r="30" spans="1:8" ht="15.75">
      <c r="A30" s="21" t="s">
        <v>89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90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71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91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92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24</v>
      </c>
      <c r="E39" s="34">
        <f>SUM(E9:E38)</f>
        <v>2580452.5</v>
      </c>
      <c r="F39" s="34">
        <f>SUM(F9:F38)</f>
        <v>552519.5</v>
      </c>
      <c r="G39" s="35">
        <f>F39/E39</f>
        <v>0.21411729144403938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49</v>
      </c>
      <c r="E44" s="17">
        <v>2187356.2</v>
      </c>
      <c r="F44" s="17">
        <v>140085.99</v>
      </c>
      <c r="G44" s="18">
        <f>1-(+F44/E44)</f>
        <v>0.9359564802477073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136</v>
      </c>
      <c r="E46" s="17">
        <v>8032485.87</v>
      </c>
      <c r="F46" s="17">
        <v>596113.87</v>
      </c>
      <c r="G46" s="18">
        <f>1-(+F46/E46)</f>
        <v>0.9257871249762933</v>
      </c>
      <c r="H46" s="19"/>
    </row>
    <row r="47" spans="1:8" ht="15.75">
      <c r="A47" s="48" t="s">
        <v>48</v>
      </c>
      <c r="B47" s="49"/>
      <c r="C47" s="15"/>
      <c r="D47" s="16">
        <v>8</v>
      </c>
      <c r="E47" s="17">
        <v>363187</v>
      </c>
      <c r="F47" s="17">
        <v>8471</v>
      </c>
      <c r="G47" s="18">
        <f>1-(+F47/E47)</f>
        <v>0.9766759272771327</v>
      </c>
      <c r="H47" s="19"/>
    </row>
    <row r="48" spans="1:8" ht="15.75">
      <c r="A48" s="48" t="s">
        <v>49</v>
      </c>
      <c r="B48" s="49"/>
      <c r="C48" s="15"/>
      <c r="D48" s="16">
        <v>90</v>
      </c>
      <c r="E48" s="17">
        <v>5507099</v>
      </c>
      <c r="F48" s="17">
        <v>442271.92</v>
      </c>
      <c r="G48" s="18">
        <f>1-(+F48/E48)</f>
        <v>0.9196905811934741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919270</v>
      </c>
      <c r="F50" s="17">
        <v>62347</v>
      </c>
      <c r="G50" s="18">
        <f>1-(+F50/E50)</f>
        <v>0.9321777062234164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180630</v>
      </c>
      <c r="F51" s="17">
        <v>-17140</v>
      </c>
      <c r="G51" s="18">
        <f>1-(+F51/E51)</f>
        <v>1.0948901068482533</v>
      </c>
      <c r="H51" s="19"/>
    </row>
    <row r="52" spans="1:8" ht="15.75">
      <c r="A52" s="48" t="s">
        <v>53</v>
      </c>
      <c r="B52" s="49"/>
      <c r="C52" s="15"/>
      <c r="D52" s="16">
        <v>1</v>
      </c>
      <c r="E52" s="17">
        <v>65525</v>
      </c>
      <c r="F52" s="17">
        <v>-3000</v>
      </c>
      <c r="G52" s="18">
        <f>1-(+F52/E52)</f>
        <v>1.0457840518885921</v>
      </c>
      <c r="H52" s="19"/>
    </row>
    <row r="53" spans="1:8" ht="15.75">
      <c r="A53" s="50" t="s">
        <v>80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81</v>
      </c>
      <c r="B54" s="51"/>
      <c r="C54" s="15"/>
      <c r="D54" s="16">
        <v>887</v>
      </c>
      <c r="E54" s="17">
        <v>51534020.86</v>
      </c>
      <c r="F54" s="17">
        <v>5246727.99</v>
      </c>
      <c r="G54" s="18">
        <f>1-(+F54/E54)</f>
        <v>0.8981890428411644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1194</v>
      </c>
      <c r="E61" s="34">
        <f>SUM(E44:E60)</f>
        <v>68789573.93</v>
      </c>
      <c r="F61" s="34">
        <f>SUM(F44:F60)</f>
        <v>6475877.7700000005</v>
      </c>
      <c r="G61" s="35">
        <f>1-(+F61/E61)</f>
        <v>0.9058596034249343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7028397.2700000005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4.10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93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11</v>
      </c>
      <c r="E9" s="17">
        <v>98632</v>
      </c>
      <c r="F9" s="17">
        <v>15218</v>
      </c>
      <c r="G9" s="18">
        <f>F9/E9</f>
        <v>0.15429069673128396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2351256</v>
      </c>
      <c r="F10" s="17">
        <v>169817.5</v>
      </c>
      <c r="G10" s="18">
        <f>F10/E10</f>
        <v>0.07222416444657664</v>
      </c>
      <c r="H10" s="19"/>
    </row>
    <row r="11" spans="1:8" ht="15.75">
      <c r="A11" s="13" t="s">
        <v>75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85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86</v>
      </c>
      <c r="B13" s="14"/>
      <c r="C13" s="15"/>
      <c r="D13" s="16">
        <v>1</v>
      </c>
      <c r="E13" s="17">
        <v>178124</v>
      </c>
      <c r="F13" s="17">
        <v>32222.5</v>
      </c>
      <c r="G13" s="18">
        <f>F13/E13</f>
        <v>0.18089926118883473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32</v>
      </c>
      <c r="B15" s="14"/>
      <c r="C15" s="15"/>
      <c r="D15" s="16">
        <v>2</v>
      </c>
      <c r="E15" s="17">
        <v>268462</v>
      </c>
      <c r="F15" s="17">
        <v>64652.52</v>
      </c>
      <c r="G15" s="18">
        <f aca="true" t="shared" si="0" ref="G15:G20">F15/E15</f>
        <v>0.2408255917038538</v>
      </c>
      <c r="H15" s="19"/>
    </row>
    <row r="16" spans="1:8" ht="15.75">
      <c r="A16" s="13" t="s">
        <v>87</v>
      </c>
      <c r="B16" s="14"/>
      <c r="C16" s="15"/>
      <c r="D16" s="16">
        <v>14</v>
      </c>
      <c r="E16" s="17">
        <v>2321144</v>
      </c>
      <c r="F16" s="17">
        <v>371436</v>
      </c>
      <c r="G16" s="18">
        <f t="shared" si="0"/>
        <v>0.16002281633539323</v>
      </c>
      <c r="H16" s="19"/>
    </row>
    <row r="17" spans="1:8" ht="15.75">
      <c r="A17" s="13" t="s">
        <v>19</v>
      </c>
      <c r="B17" s="14"/>
      <c r="C17" s="15"/>
      <c r="D17" s="16">
        <v>1</v>
      </c>
      <c r="E17" s="17">
        <v>63965</v>
      </c>
      <c r="F17" s="17">
        <v>62585.83</v>
      </c>
      <c r="G17" s="18">
        <f t="shared" si="0"/>
        <v>0.9784386774017041</v>
      </c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1328081</v>
      </c>
      <c r="F18" s="17">
        <v>292253.5</v>
      </c>
      <c r="G18" s="18">
        <f t="shared" si="0"/>
        <v>0.22005698447609748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730359</v>
      </c>
      <c r="F19" s="17">
        <v>164970.5</v>
      </c>
      <c r="G19" s="18">
        <f t="shared" si="0"/>
        <v>0.22587590486322479</v>
      </c>
      <c r="H19" s="19"/>
    </row>
    <row r="20" spans="1:8" ht="15.75">
      <c r="A20" s="13" t="s">
        <v>18</v>
      </c>
      <c r="B20" s="14"/>
      <c r="C20" s="15"/>
      <c r="D20" s="16">
        <v>1</v>
      </c>
      <c r="E20" s="17">
        <v>146469</v>
      </c>
      <c r="F20" s="17">
        <v>22900</v>
      </c>
      <c r="G20" s="18">
        <f t="shared" si="0"/>
        <v>0.15634707685585345</v>
      </c>
      <c r="H20" s="19"/>
    </row>
    <row r="21" spans="1:8" ht="15.75">
      <c r="A21" s="13" t="s">
        <v>88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166494</v>
      </c>
      <c r="F22" s="17">
        <v>40915</v>
      </c>
      <c r="G22" s="18">
        <f>F22/E22</f>
        <v>0.24574459139668697</v>
      </c>
      <c r="H22" s="19"/>
    </row>
    <row r="23" spans="1:8" ht="15.75">
      <c r="A23" s="13" t="s">
        <v>25</v>
      </c>
      <c r="B23" s="14"/>
      <c r="C23" s="15"/>
      <c r="D23" s="16">
        <v>4</v>
      </c>
      <c r="E23" s="17">
        <v>2297035</v>
      </c>
      <c r="F23" s="17">
        <v>442441</v>
      </c>
      <c r="G23" s="18">
        <f>F23/E23</f>
        <v>0.19261395668764297</v>
      </c>
      <c r="H23" s="19"/>
    </row>
    <row r="24" spans="1:8" ht="15.75">
      <c r="A24" s="13" t="s">
        <v>26</v>
      </c>
      <c r="B24" s="14"/>
      <c r="C24" s="15"/>
      <c r="D24" s="16">
        <v>2</v>
      </c>
      <c r="E24" s="17">
        <v>600</v>
      </c>
      <c r="F24" s="17">
        <v>-20.5</v>
      </c>
      <c r="G24" s="18">
        <f>F24/E24</f>
        <v>-0.034166666666666665</v>
      </c>
      <c r="H24" s="19"/>
    </row>
    <row r="25" spans="1:8" ht="15.75">
      <c r="A25" s="20" t="s">
        <v>27</v>
      </c>
      <c r="B25" s="14"/>
      <c r="C25" s="15"/>
      <c r="D25" s="16">
        <v>5</v>
      </c>
      <c r="E25" s="17">
        <v>823469</v>
      </c>
      <c r="F25" s="17">
        <v>162159</v>
      </c>
      <c r="G25" s="18">
        <f>F25/E25</f>
        <v>0.19692180276367416</v>
      </c>
      <c r="H25" s="19"/>
    </row>
    <row r="26" spans="1:8" ht="15.75">
      <c r="A26" s="20" t="s">
        <v>28</v>
      </c>
      <c r="B26" s="14"/>
      <c r="C26" s="15"/>
      <c r="D26" s="16">
        <v>15</v>
      </c>
      <c r="E26" s="17">
        <v>163896</v>
      </c>
      <c r="F26" s="17">
        <v>163896</v>
      </c>
      <c r="G26" s="18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30</v>
      </c>
      <c r="B28" s="14"/>
      <c r="C28" s="15"/>
      <c r="D28" s="16"/>
      <c r="E28" s="17">
        <v>-87721</v>
      </c>
      <c r="F28" s="17">
        <v>-87721</v>
      </c>
      <c r="G28" s="18">
        <f aca="true" t="shared" si="1" ref="G28:G34"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150910</v>
      </c>
      <c r="F29" s="17">
        <v>41366.69</v>
      </c>
      <c r="G29" s="18">
        <f t="shared" si="1"/>
        <v>0.2741149691869326</v>
      </c>
      <c r="H29" s="19"/>
    </row>
    <row r="30" spans="1:8" ht="15.75">
      <c r="A30" s="21" t="s">
        <v>89</v>
      </c>
      <c r="B30" s="14"/>
      <c r="C30" s="15"/>
      <c r="D30" s="16">
        <v>1</v>
      </c>
      <c r="E30" s="17">
        <v>197218</v>
      </c>
      <c r="F30" s="17">
        <v>57280.5</v>
      </c>
      <c r="G30" s="18">
        <f t="shared" si="1"/>
        <v>0.29044255595331053</v>
      </c>
      <c r="H30" s="19"/>
    </row>
    <row r="31" spans="1:8" ht="15.75">
      <c r="A31" s="21" t="s">
        <v>90</v>
      </c>
      <c r="B31" s="14"/>
      <c r="C31" s="15"/>
      <c r="D31" s="16">
        <v>1</v>
      </c>
      <c r="E31" s="17">
        <v>187828</v>
      </c>
      <c r="F31" s="17">
        <v>25971.5</v>
      </c>
      <c r="G31" s="18">
        <f t="shared" si="1"/>
        <v>0.13827278148092936</v>
      </c>
      <c r="H31" s="19"/>
    </row>
    <row r="32" spans="1:8" ht="15.75">
      <c r="A32" s="21" t="s">
        <v>71</v>
      </c>
      <c r="B32" s="14"/>
      <c r="C32" s="15"/>
      <c r="D32" s="16">
        <v>1</v>
      </c>
      <c r="E32" s="17">
        <v>134603</v>
      </c>
      <c r="F32" s="17">
        <v>38251.5</v>
      </c>
      <c r="G32" s="18">
        <f t="shared" si="1"/>
        <v>0.28418014457330076</v>
      </c>
      <c r="H32" s="19"/>
    </row>
    <row r="33" spans="1:8" ht="15.75">
      <c r="A33" s="21" t="s">
        <v>91</v>
      </c>
      <c r="B33" s="14"/>
      <c r="C33" s="15"/>
      <c r="D33" s="16">
        <v>1</v>
      </c>
      <c r="E33" s="17">
        <v>125671</v>
      </c>
      <c r="F33" s="17">
        <v>37204.96</v>
      </c>
      <c r="G33" s="18">
        <f t="shared" si="1"/>
        <v>0.29605048101789594</v>
      </c>
      <c r="H33" s="19"/>
    </row>
    <row r="34" spans="1:8" ht="15.75">
      <c r="A34" s="21" t="s">
        <v>92</v>
      </c>
      <c r="B34" s="14"/>
      <c r="C34" s="15"/>
      <c r="D34" s="16">
        <v>1</v>
      </c>
      <c r="E34" s="17">
        <v>897794</v>
      </c>
      <c r="F34" s="17">
        <v>-66882.5</v>
      </c>
      <c r="G34" s="18">
        <f t="shared" si="1"/>
        <v>-0.07449648805850785</v>
      </c>
      <c r="H34" s="19"/>
    </row>
    <row r="35" spans="1:8" ht="15">
      <c r="A35" s="23" t="s">
        <v>37</v>
      </c>
      <c r="B35" s="14"/>
      <c r="C35" s="15"/>
      <c r="D35" s="24"/>
      <c r="E35" s="73">
        <v>93670</v>
      </c>
      <c r="F35" s="17">
        <v>18734</v>
      </c>
      <c r="G35" s="26"/>
      <c r="H35" s="19"/>
    </row>
    <row r="36" spans="1:8" ht="15">
      <c r="A36" s="23" t="s">
        <v>58</v>
      </c>
      <c r="B36" s="14"/>
      <c r="C36" s="15"/>
      <c r="D36" s="24"/>
      <c r="E36" s="73"/>
      <c r="F36" s="17">
        <v>100</v>
      </c>
      <c r="G36" s="26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40</v>
      </c>
      <c r="B39" s="31"/>
      <c r="C39" s="32"/>
      <c r="D39" s="33">
        <f>SUM(D9:D38)</f>
        <v>74</v>
      </c>
      <c r="E39" s="34">
        <f>SUM(E9:E38)</f>
        <v>12637959</v>
      </c>
      <c r="F39" s="34">
        <f>SUM(F9:F38)</f>
        <v>2069752.5</v>
      </c>
      <c r="G39" s="35">
        <f>F39/E39</f>
        <v>0.1637726867130998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>
      <c r="A44" s="48" t="s">
        <v>45</v>
      </c>
      <c r="B44" s="49"/>
      <c r="C44" s="15"/>
      <c r="D44" s="16">
        <v>229</v>
      </c>
      <c r="E44" s="17">
        <v>17651717.2</v>
      </c>
      <c r="F44" s="17">
        <v>982999.18</v>
      </c>
      <c r="G44" s="18">
        <f>1-(+F44/E44)</f>
        <v>0.9443114135093893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47</v>
      </c>
      <c r="B46" s="49"/>
      <c r="C46" s="15"/>
      <c r="D46" s="16">
        <v>624</v>
      </c>
      <c r="E46" s="17">
        <v>35465318</v>
      </c>
      <c r="F46" s="17">
        <v>2462665.16</v>
      </c>
      <c r="G46" s="18">
        <f aca="true" t="shared" si="2" ref="G46:G52">1-(+F46/E46)</f>
        <v>0.930561311758152</v>
      </c>
      <c r="H46" s="19"/>
    </row>
    <row r="47" spans="1:8" ht="15.75">
      <c r="A47" s="48" t="s">
        <v>48</v>
      </c>
      <c r="B47" s="49"/>
      <c r="C47" s="15"/>
      <c r="D47" s="16">
        <v>20</v>
      </c>
      <c r="E47" s="17">
        <v>937057</v>
      </c>
      <c r="F47" s="17">
        <v>97318</v>
      </c>
      <c r="G47" s="18">
        <f t="shared" si="2"/>
        <v>0.8961450584116014</v>
      </c>
      <c r="H47" s="19"/>
    </row>
    <row r="48" spans="1:8" ht="15.75">
      <c r="A48" s="48" t="s">
        <v>49</v>
      </c>
      <c r="B48" s="49"/>
      <c r="C48" s="15"/>
      <c r="D48" s="16">
        <v>202</v>
      </c>
      <c r="E48" s="17">
        <v>23300738</v>
      </c>
      <c r="F48" s="17">
        <v>1537467.36</v>
      </c>
      <c r="G48" s="18">
        <f t="shared" si="2"/>
        <v>0.934016366348568</v>
      </c>
      <c r="H48" s="19"/>
    </row>
    <row r="49" spans="1:8" ht="15.75">
      <c r="A49" s="48" t="s">
        <v>50</v>
      </c>
      <c r="B49" s="49"/>
      <c r="C49" s="15"/>
      <c r="D49" s="16">
        <v>8</v>
      </c>
      <c r="E49" s="17">
        <v>846222</v>
      </c>
      <c r="F49" s="17">
        <v>54726</v>
      </c>
      <c r="G49" s="18">
        <f t="shared" si="2"/>
        <v>0.9353290271347235</v>
      </c>
      <c r="H49" s="19"/>
    </row>
    <row r="50" spans="1:8" ht="15.75">
      <c r="A50" s="48" t="s">
        <v>51</v>
      </c>
      <c r="B50" s="49"/>
      <c r="C50" s="15"/>
      <c r="D50" s="16">
        <v>21</v>
      </c>
      <c r="E50" s="17">
        <v>4993365</v>
      </c>
      <c r="F50" s="17">
        <v>347496</v>
      </c>
      <c r="G50" s="18">
        <f t="shared" si="2"/>
        <v>0.930408452015825</v>
      </c>
      <c r="H50" s="19"/>
    </row>
    <row r="51" spans="1:8" ht="15.75">
      <c r="A51" s="48" t="s">
        <v>52</v>
      </c>
      <c r="B51" s="49"/>
      <c r="C51" s="15"/>
      <c r="D51" s="16">
        <v>3</v>
      </c>
      <c r="E51" s="17">
        <v>441210</v>
      </c>
      <c r="F51" s="17">
        <v>51300</v>
      </c>
      <c r="G51" s="18">
        <f t="shared" si="2"/>
        <v>0.8837288366084177</v>
      </c>
      <c r="H51" s="19"/>
    </row>
    <row r="52" spans="1:8" ht="15.75">
      <c r="A52" s="48" t="s">
        <v>53</v>
      </c>
      <c r="B52" s="49"/>
      <c r="C52" s="15"/>
      <c r="D52" s="16">
        <v>3</v>
      </c>
      <c r="E52" s="17">
        <v>370600</v>
      </c>
      <c r="F52" s="17">
        <v>45000</v>
      </c>
      <c r="G52" s="18">
        <f t="shared" si="2"/>
        <v>0.8785752833243389</v>
      </c>
      <c r="H52" s="19"/>
    </row>
    <row r="53" spans="1:8" ht="15.75">
      <c r="A53" s="50" t="s">
        <v>80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81</v>
      </c>
      <c r="B54" s="51"/>
      <c r="C54" s="15"/>
      <c r="D54" s="16">
        <v>1814</v>
      </c>
      <c r="E54" s="17">
        <v>104592938.7</v>
      </c>
      <c r="F54" s="17">
        <v>11947321.71</v>
      </c>
      <c r="G54" s="18">
        <f>1-(+F54/E54)</f>
        <v>0.8857731520072493</v>
      </c>
      <c r="H54" s="19"/>
    </row>
    <row r="55" spans="1:8" ht="15.75">
      <c r="A55" s="48" t="s">
        <v>82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56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58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59</v>
      </c>
      <c r="B61" s="31"/>
      <c r="C61" s="32"/>
      <c r="D61" s="33">
        <f>SUM(D44:D57)</f>
        <v>2924</v>
      </c>
      <c r="E61" s="34">
        <f>SUM(E44:E60)</f>
        <v>188599165.9</v>
      </c>
      <c r="F61" s="34">
        <f>SUM(F44:F60)</f>
        <v>17526293.41</v>
      </c>
      <c r="G61" s="35">
        <f>1-(F61/E61)</f>
        <v>0.907071204019572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60</v>
      </c>
      <c r="B63" s="59"/>
      <c r="C63" s="62"/>
      <c r="D63" s="78"/>
      <c r="E63" s="59"/>
      <c r="F63" s="60">
        <f>F61+F39</f>
        <v>19596045.91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63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64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4">
      <selection activeCell="D9" sqref="D9"/>
    </sheetView>
  </sheetViews>
  <sheetFormatPr defaultColWidth="8.88671875" defaultRowHeight="15"/>
  <cols>
    <col min="1" max="1" width="8.5546875" style="81" customWidth="1"/>
    <col min="2" max="2" width="13.88671875" style="81" customWidth="1"/>
    <col min="3" max="3" width="3.21484375" style="81" customWidth="1"/>
    <col min="4" max="4" width="6.77734375" style="81" customWidth="1"/>
    <col min="5" max="6" width="12.99609375" style="81" customWidth="1"/>
    <col min="7" max="7" width="10.335937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94</v>
      </c>
      <c r="E5" s="7"/>
      <c r="F5" s="8"/>
      <c r="G5" s="5"/>
      <c r="H5" s="2"/>
    </row>
    <row r="6" spans="1:8" ht="15.75" customHeight="1">
      <c r="A6" s="9" t="s">
        <v>4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 customHeight="1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 customHeight="1">
      <c r="A9" s="13" t="s">
        <v>11</v>
      </c>
      <c r="B9" s="14"/>
      <c r="C9" s="15"/>
      <c r="D9" s="16">
        <v>3</v>
      </c>
      <c r="E9" s="17">
        <v>11550</v>
      </c>
      <c r="F9" s="17">
        <v>2502</v>
      </c>
      <c r="G9" s="18">
        <f>F9/E9</f>
        <v>0.21662337662337663</v>
      </c>
      <c r="H9" s="19"/>
    </row>
    <row r="10" spans="1:8" ht="15.75" customHeight="1">
      <c r="A10" s="13" t="s">
        <v>12</v>
      </c>
      <c r="B10" s="14"/>
      <c r="C10" s="15"/>
      <c r="D10" s="16">
        <v>2</v>
      </c>
      <c r="E10" s="17">
        <v>136259</v>
      </c>
      <c r="F10" s="17">
        <v>16972.5</v>
      </c>
      <c r="G10" s="18">
        <f>F10/E10</f>
        <v>0.12456057948465789</v>
      </c>
      <c r="H10" s="19"/>
    </row>
    <row r="11" spans="1:8" ht="15.75" customHeight="1">
      <c r="A11" s="13" t="s">
        <v>95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14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68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16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17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96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19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20</v>
      </c>
      <c r="B18" s="14"/>
      <c r="C18" s="15"/>
      <c r="D18" s="16">
        <v>2</v>
      </c>
      <c r="E18" s="17">
        <v>196569</v>
      </c>
      <c r="F18" s="17">
        <v>50498.5</v>
      </c>
      <c r="G18" s="18">
        <f>F18/E18</f>
        <v>0.2568996128585891</v>
      </c>
      <c r="H18" s="19"/>
    </row>
    <row r="19" spans="1:8" ht="15.75" customHeight="1">
      <c r="A19" s="13" t="s">
        <v>21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22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97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24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25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26</v>
      </c>
      <c r="B24" s="14"/>
      <c r="C24" s="15"/>
      <c r="D24" s="16">
        <v>1</v>
      </c>
      <c r="E24" s="17">
        <v>8963</v>
      </c>
      <c r="F24" s="17">
        <v>1030.5</v>
      </c>
      <c r="G24" s="18">
        <f>F24/E24</f>
        <v>0.11497266540220909</v>
      </c>
      <c r="H24" s="19"/>
    </row>
    <row r="25" spans="1:8" ht="15.75" customHeight="1">
      <c r="A25" s="20" t="s">
        <v>27</v>
      </c>
      <c r="B25" s="14"/>
      <c r="C25" s="15"/>
      <c r="D25" s="16">
        <v>1</v>
      </c>
      <c r="E25" s="17">
        <v>47583</v>
      </c>
      <c r="F25" s="17">
        <v>12636</v>
      </c>
      <c r="G25" s="18">
        <f>F25/E25</f>
        <v>0.26555702666918857</v>
      </c>
      <c r="H25" s="19"/>
    </row>
    <row r="26" spans="1:8" ht="15.75" customHeight="1">
      <c r="A26" s="20" t="s">
        <v>28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29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30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31</v>
      </c>
      <c r="B29" s="14"/>
      <c r="C29" s="15"/>
      <c r="D29" s="16">
        <v>1</v>
      </c>
      <c r="E29" s="17">
        <v>71192</v>
      </c>
      <c r="F29" s="17">
        <v>19619</v>
      </c>
      <c r="G29" s="18">
        <f>F29/E29</f>
        <v>0.27557871670974265</v>
      </c>
      <c r="H29" s="19"/>
    </row>
    <row r="30" spans="1:8" ht="15.75" customHeight="1">
      <c r="A30" s="21" t="s">
        <v>78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18</v>
      </c>
      <c r="B31" s="14"/>
      <c r="C31" s="15"/>
      <c r="D31" s="16"/>
      <c r="E31" s="17"/>
      <c r="F31" s="17"/>
      <c r="G31" s="18"/>
      <c r="H31" s="19"/>
    </row>
    <row r="32" spans="1:8" ht="15.75" customHeight="1">
      <c r="A32" s="21" t="s">
        <v>71</v>
      </c>
      <c r="B32" s="14"/>
      <c r="C32" s="15"/>
      <c r="D32" s="16">
        <v>1</v>
      </c>
      <c r="E32" s="17">
        <v>81991</v>
      </c>
      <c r="F32" s="17">
        <v>17391</v>
      </c>
      <c r="G32" s="18">
        <f>F32/E32</f>
        <v>0.21210864607091023</v>
      </c>
      <c r="H32" s="19"/>
    </row>
    <row r="33" spans="1:8" ht="15.75" customHeight="1">
      <c r="A33" s="21" t="s">
        <v>98</v>
      </c>
      <c r="B33" s="14"/>
      <c r="C33" s="15"/>
      <c r="D33" s="16">
        <v>2</v>
      </c>
      <c r="E33" s="17">
        <v>255847</v>
      </c>
      <c r="F33" s="17">
        <v>49311</v>
      </c>
      <c r="G33" s="18">
        <f>F33/E33</f>
        <v>0.19273628379461163</v>
      </c>
      <c r="H33" s="19"/>
    </row>
    <row r="34" spans="1:8" ht="15.75" customHeight="1">
      <c r="A34" s="21" t="s">
        <v>75</v>
      </c>
      <c r="B34" s="14"/>
      <c r="C34" s="15"/>
      <c r="D34" s="16">
        <v>1</v>
      </c>
      <c r="E34" s="17">
        <v>51249</v>
      </c>
      <c r="F34" s="17">
        <v>17190</v>
      </c>
      <c r="G34" s="18">
        <f>F34/E34</f>
        <v>0.33542117894983314</v>
      </c>
      <c r="H34" s="19"/>
    </row>
    <row r="35" spans="1:8" ht="15.75" customHeight="1">
      <c r="A35" s="23" t="s">
        <v>37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58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39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40</v>
      </c>
      <c r="B39" s="31"/>
      <c r="C39" s="32"/>
      <c r="D39" s="33">
        <f>SUM(D9:D38)</f>
        <v>14</v>
      </c>
      <c r="E39" s="34">
        <f>SUM(E9:E38)</f>
        <v>861203</v>
      </c>
      <c r="F39" s="34">
        <f>SUM(F9:F38)</f>
        <v>187150.5</v>
      </c>
      <c r="G39" s="35">
        <f>F39/E39</f>
        <v>0.2173128751293249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41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42</v>
      </c>
      <c r="F42" s="42" t="s">
        <v>42</v>
      </c>
      <c r="G42" s="42" t="s">
        <v>6</v>
      </c>
      <c r="H42" s="2"/>
    </row>
    <row r="43" spans="1:8" ht="15.75" customHeight="1">
      <c r="A43" s="45"/>
      <c r="B43" s="45"/>
      <c r="C43" s="45"/>
      <c r="D43" s="46" t="s">
        <v>7</v>
      </c>
      <c r="E43" s="47" t="s">
        <v>43</v>
      </c>
      <c r="F43" s="44" t="s">
        <v>9</v>
      </c>
      <c r="G43" s="44" t="s">
        <v>44</v>
      </c>
      <c r="H43" s="2"/>
    </row>
    <row r="44" spans="1:8" ht="15.75" customHeight="1">
      <c r="A44" s="48" t="s">
        <v>45</v>
      </c>
      <c r="B44" s="49"/>
      <c r="C44" s="15"/>
      <c r="D44" s="16">
        <v>41</v>
      </c>
      <c r="E44" s="17">
        <v>2186756.9</v>
      </c>
      <c r="F44" s="17">
        <v>90295.4</v>
      </c>
      <c r="G44" s="18">
        <f>1-(+F44/E44)</f>
        <v>0.9587080758725398</v>
      </c>
      <c r="H44" s="19"/>
    </row>
    <row r="45" spans="1:8" ht="15.75" customHeight="1">
      <c r="A45" s="48" t="s">
        <v>46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47</v>
      </c>
      <c r="B46" s="49"/>
      <c r="C46" s="15"/>
      <c r="D46" s="16">
        <v>106</v>
      </c>
      <c r="E46" s="17">
        <v>5094357</v>
      </c>
      <c r="F46" s="17">
        <v>353648.6</v>
      </c>
      <c r="G46" s="18">
        <f>1-(+F46/E46)</f>
        <v>0.9305803264278495</v>
      </c>
      <c r="H46" s="19"/>
    </row>
    <row r="47" spans="1:8" ht="15.75" customHeight="1">
      <c r="A47" s="48" t="s">
        <v>48</v>
      </c>
      <c r="B47" s="49"/>
      <c r="C47" s="15"/>
      <c r="D47" s="16">
        <v>12</v>
      </c>
      <c r="E47" s="17">
        <v>1166705</v>
      </c>
      <c r="F47" s="17">
        <v>23254.5</v>
      </c>
      <c r="G47" s="18">
        <f>1-(+F47/E47)</f>
        <v>0.9800682263297064</v>
      </c>
      <c r="H47" s="19"/>
    </row>
    <row r="48" spans="1:8" ht="15.75" customHeight="1">
      <c r="A48" s="48" t="s">
        <v>49</v>
      </c>
      <c r="B48" s="49"/>
      <c r="C48" s="15"/>
      <c r="D48" s="16">
        <v>26</v>
      </c>
      <c r="E48" s="17">
        <v>1652654</v>
      </c>
      <c r="F48" s="17">
        <v>134246</v>
      </c>
      <c r="G48" s="18">
        <f>1-(+F48/E48)</f>
        <v>0.9187694459941403</v>
      </c>
      <c r="H48" s="19"/>
    </row>
    <row r="49" spans="1:8" ht="15.75" customHeight="1">
      <c r="A49" s="48" t="s">
        <v>50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51</v>
      </c>
      <c r="B50" s="49"/>
      <c r="C50" s="15"/>
      <c r="D50" s="16">
        <v>6</v>
      </c>
      <c r="E50" s="17">
        <v>776215</v>
      </c>
      <c r="F50" s="17">
        <v>55610</v>
      </c>
      <c r="G50" s="18">
        <f>1-(+F50/E50)</f>
        <v>0.9283574782759931</v>
      </c>
      <c r="H50" s="19"/>
    </row>
    <row r="51" spans="1:8" ht="15.75" customHeight="1">
      <c r="A51" s="48" t="s">
        <v>52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53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81</v>
      </c>
      <c r="B53" s="51"/>
      <c r="C53" s="15"/>
      <c r="D53" s="16">
        <v>465</v>
      </c>
      <c r="E53" s="17">
        <v>22570007.64</v>
      </c>
      <c r="F53" s="17">
        <v>2175815.08</v>
      </c>
      <c r="G53" s="18">
        <f>1-(+F53/E53)</f>
        <v>0.903597060545789</v>
      </c>
      <c r="H53" s="19"/>
    </row>
    <row r="54" spans="1:8" ht="15.75" customHeight="1">
      <c r="A54" s="48" t="s">
        <v>82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56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57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38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39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59</v>
      </c>
      <c r="B60" s="31"/>
      <c r="C60" s="32"/>
      <c r="D60" s="33">
        <f>SUM(D44:D56)</f>
        <v>656</v>
      </c>
      <c r="E60" s="34">
        <f>SUM(E44:E59)</f>
        <v>33446695.54</v>
      </c>
      <c r="F60" s="34">
        <f>SUM(F44:F59)</f>
        <v>2832869.58</v>
      </c>
      <c r="G60" s="35">
        <f>1-(F60/E60)</f>
        <v>0.9153019593038099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60</v>
      </c>
      <c r="B62" s="59"/>
      <c r="C62" s="59"/>
      <c r="D62" s="78"/>
      <c r="E62" s="59"/>
      <c r="F62" s="60">
        <f>F60+F39</f>
        <v>3020020.08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61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64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4">
      <selection activeCell="A4" sqref="A4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99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8</v>
      </c>
      <c r="E9" s="17">
        <v>237618</v>
      </c>
      <c r="F9" s="17">
        <v>30471</v>
      </c>
      <c r="G9" s="82">
        <f>F9/E9</f>
        <v>0.1282352347044416</v>
      </c>
      <c r="H9" s="19"/>
    </row>
    <row r="10" spans="1:8" ht="15.75">
      <c r="A10" s="13" t="s">
        <v>12</v>
      </c>
      <c r="B10" s="14"/>
      <c r="C10" s="15"/>
      <c r="D10" s="16">
        <v>6</v>
      </c>
      <c r="E10" s="17">
        <v>1647472</v>
      </c>
      <c r="F10" s="17">
        <v>219196.5</v>
      </c>
      <c r="G10" s="82">
        <f>F10/E10</f>
        <v>0.13305021268950246</v>
      </c>
      <c r="H10" s="19"/>
    </row>
    <row r="11" spans="1:8" ht="15.75">
      <c r="A11" s="13" t="s">
        <v>100</v>
      </c>
      <c r="B11" s="14"/>
      <c r="C11" s="15"/>
      <c r="D11" s="16">
        <v>1</v>
      </c>
      <c r="E11" s="17">
        <v>371321</v>
      </c>
      <c r="F11" s="17">
        <v>118114.5</v>
      </c>
      <c r="G11" s="82">
        <f>F11/E11</f>
        <v>0.31809270146315455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286714</v>
      </c>
      <c r="F12" s="17">
        <v>59435</v>
      </c>
      <c r="G12" s="82">
        <f>F12/E12</f>
        <v>0.20729716721192548</v>
      </c>
      <c r="H12" s="19"/>
    </row>
    <row r="13" spans="1:8" ht="15.75">
      <c r="A13" s="13" t="s">
        <v>101</v>
      </c>
      <c r="B13" s="14"/>
      <c r="C13" s="15"/>
      <c r="D13" s="16">
        <v>13</v>
      </c>
      <c r="E13" s="17">
        <v>3080609</v>
      </c>
      <c r="F13" s="17">
        <v>353722</v>
      </c>
      <c r="G13" s="82">
        <f>F13/E13</f>
        <v>0.11482210173378056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102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183367</v>
      </c>
      <c r="F16" s="17">
        <v>34849.5</v>
      </c>
      <c r="G16" s="82">
        <f>F16/E16</f>
        <v>0.1900532811247389</v>
      </c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4</v>
      </c>
      <c r="E18" s="17">
        <v>1824834</v>
      </c>
      <c r="F18" s="17">
        <v>213938.5</v>
      </c>
      <c r="G18" s="82">
        <f>F18/E18</f>
        <v>0.11723723911325633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1051612</v>
      </c>
      <c r="F19" s="17">
        <v>184527.5</v>
      </c>
      <c r="G19" s="82">
        <f>F19/E19</f>
        <v>0.17547108629418454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204202</v>
      </c>
      <c r="F20" s="17">
        <v>47109</v>
      </c>
      <c r="G20" s="82">
        <f>F20/E20</f>
        <v>0.23069803429937022</v>
      </c>
      <c r="H20" s="19"/>
    </row>
    <row r="21" spans="1:8" ht="15.75">
      <c r="A21" s="13" t="s">
        <v>103</v>
      </c>
      <c r="B21" s="14"/>
      <c r="C21" s="15"/>
      <c r="D21" s="16">
        <v>1</v>
      </c>
      <c r="E21" s="17">
        <v>116951</v>
      </c>
      <c r="F21" s="17">
        <v>10949</v>
      </c>
      <c r="G21" s="82">
        <f>F21/E21</f>
        <v>0.0936204051269335</v>
      </c>
      <c r="H21" s="19"/>
    </row>
    <row r="22" spans="1:8" ht="15.75">
      <c r="A22" s="13" t="s">
        <v>24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97</v>
      </c>
      <c r="B23" s="14"/>
      <c r="C23" s="15"/>
      <c r="D23" s="16">
        <v>2</v>
      </c>
      <c r="E23" s="17">
        <v>219183</v>
      </c>
      <c r="F23" s="17">
        <v>76469</v>
      </c>
      <c r="G23" s="82">
        <f>F23/E23</f>
        <v>0.3488819844604737</v>
      </c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27</v>
      </c>
      <c r="B25" s="14"/>
      <c r="C25" s="15"/>
      <c r="D25" s="16">
        <v>6</v>
      </c>
      <c r="E25" s="17">
        <v>906653</v>
      </c>
      <c r="F25" s="17">
        <v>198761.5</v>
      </c>
      <c r="G25" s="82">
        <f>F25/E25</f>
        <v>0.2192255471497916</v>
      </c>
      <c r="H25" s="19"/>
    </row>
    <row r="26" spans="1:8" ht="15.75">
      <c r="A26" s="20" t="s">
        <v>28</v>
      </c>
      <c r="B26" s="14"/>
      <c r="C26" s="15"/>
      <c r="D26" s="16">
        <v>19</v>
      </c>
      <c r="E26" s="17">
        <v>134079</v>
      </c>
      <c r="F26" s="17">
        <v>134079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66511</v>
      </c>
      <c r="F28" s="17">
        <v>40216.55</v>
      </c>
      <c r="G28" s="82">
        <f aca="true" t="shared" si="0" ref="G28:G34">F28/E28</f>
        <v>0.604660131406835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46901</v>
      </c>
      <c r="F29" s="17">
        <v>11117.5</v>
      </c>
      <c r="G29" s="82">
        <f t="shared" si="0"/>
        <v>0.23704185411824907</v>
      </c>
      <c r="H29" s="19"/>
    </row>
    <row r="30" spans="1:8" ht="15.75">
      <c r="A30" s="21" t="s">
        <v>104</v>
      </c>
      <c r="B30" s="14"/>
      <c r="C30" s="15"/>
      <c r="D30" s="16">
        <v>1</v>
      </c>
      <c r="E30" s="17">
        <v>164472</v>
      </c>
      <c r="F30" s="17">
        <v>61163.5</v>
      </c>
      <c r="G30" s="82">
        <f t="shared" si="0"/>
        <v>0.37187788802957344</v>
      </c>
      <c r="H30" s="19"/>
    </row>
    <row r="31" spans="1:8" ht="15.75">
      <c r="A31" s="21" t="s">
        <v>105</v>
      </c>
      <c r="B31" s="14"/>
      <c r="C31" s="15"/>
      <c r="D31" s="16">
        <v>1</v>
      </c>
      <c r="E31" s="17">
        <v>223952</v>
      </c>
      <c r="F31" s="17">
        <v>40621</v>
      </c>
      <c r="G31" s="82">
        <f t="shared" si="0"/>
        <v>0.18138261770379366</v>
      </c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22221</v>
      </c>
      <c r="F32" s="17">
        <v>7463.5</v>
      </c>
      <c r="G32" s="82">
        <f t="shared" si="0"/>
        <v>0.3358759731785248</v>
      </c>
      <c r="H32" s="19"/>
    </row>
    <row r="33" spans="1:8" ht="15.75">
      <c r="A33" s="21" t="s">
        <v>36</v>
      </c>
      <c r="B33" s="14"/>
      <c r="C33" s="15"/>
      <c r="D33" s="16">
        <v>2</v>
      </c>
      <c r="E33" s="17">
        <v>331207</v>
      </c>
      <c r="F33" s="17">
        <v>93258</v>
      </c>
      <c r="G33" s="82">
        <f t="shared" si="0"/>
        <v>0.28157013589688623</v>
      </c>
      <c r="H33" s="19"/>
    </row>
    <row r="34" spans="1:8" ht="15.75">
      <c r="A34" s="21" t="s">
        <v>106</v>
      </c>
      <c r="B34" s="14"/>
      <c r="C34" s="15"/>
      <c r="D34" s="16">
        <v>2</v>
      </c>
      <c r="E34" s="17">
        <v>1209670</v>
      </c>
      <c r="F34" s="17">
        <v>35463.5</v>
      </c>
      <c r="G34" s="82">
        <f t="shared" si="0"/>
        <v>0.02931667314226194</v>
      </c>
      <c r="H34" s="19"/>
    </row>
    <row r="35" spans="1:8" ht="15">
      <c r="A35" s="23" t="s">
        <v>37</v>
      </c>
      <c r="B35" s="14"/>
      <c r="C35" s="15"/>
      <c r="D35" s="24"/>
      <c r="E35" s="73">
        <v>187480</v>
      </c>
      <c r="F35" s="17">
        <v>33016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72</v>
      </c>
      <c r="E39" s="34">
        <f>SUM(E9:E38)</f>
        <v>12517029</v>
      </c>
      <c r="F39" s="34">
        <f>SUM(F9:F38)</f>
        <v>2003941.55</v>
      </c>
      <c r="G39" s="84">
        <f>F39/E39</f>
        <v>0.1600972203547663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226</v>
      </c>
      <c r="E44" s="17">
        <v>23325420.3</v>
      </c>
      <c r="F44" s="17">
        <v>1485912.29</v>
      </c>
      <c r="G44" s="82">
        <f>1-(+F44/E44)</f>
        <v>0.936296440926297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565</v>
      </c>
      <c r="E46" s="17">
        <v>57683679</v>
      </c>
      <c r="F46" s="17">
        <v>3470955.94</v>
      </c>
      <c r="G46" s="82">
        <f>1-(+F46/E46)</f>
        <v>0.9398277641063775</v>
      </c>
      <c r="H46" s="19"/>
    </row>
    <row r="47" spans="1:8" ht="15.75">
      <c r="A47" s="48" t="s">
        <v>48</v>
      </c>
      <c r="B47" s="49"/>
      <c r="C47" s="15"/>
      <c r="D47" s="16">
        <v>53</v>
      </c>
      <c r="E47" s="17">
        <v>7683802.5</v>
      </c>
      <c r="F47" s="17">
        <v>674025.07</v>
      </c>
      <c r="G47" s="82">
        <f>1-(+F47/E47)</f>
        <v>0.9122797508134807</v>
      </c>
      <c r="H47" s="19"/>
    </row>
    <row r="48" spans="1:8" ht="15.75">
      <c r="A48" s="48" t="s">
        <v>49</v>
      </c>
      <c r="B48" s="49"/>
      <c r="C48" s="15"/>
      <c r="D48" s="16">
        <v>149</v>
      </c>
      <c r="E48" s="17">
        <v>25351056</v>
      </c>
      <c r="F48" s="17">
        <v>1625435.01</v>
      </c>
      <c r="G48" s="82">
        <f>1-(+F48/E48)</f>
        <v>0.9358829466512164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32</v>
      </c>
      <c r="E50" s="17">
        <v>8509374</v>
      </c>
      <c r="F50" s="17">
        <v>536415.08</v>
      </c>
      <c r="G50" s="82">
        <f>1-(+F50/E50)</f>
        <v>0.9369618634696277</v>
      </c>
      <c r="H50" s="19"/>
    </row>
    <row r="51" spans="1:8" ht="15.75">
      <c r="A51" s="48" t="s">
        <v>52</v>
      </c>
      <c r="B51" s="49"/>
      <c r="C51" s="15"/>
      <c r="D51" s="16">
        <v>4</v>
      </c>
      <c r="E51" s="17">
        <v>525110</v>
      </c>
      <c r="F51" s="17">
        <v>39210</v>
      </c>
      <c r="G51" s="82">
        <f>1-(+F51/E51)</f>
        <v>0.9253299308716268</v>
      </c>
      <c r="H51" s="19"/>
    </row>
    <row r="52" spans="1:8" ht="15.75">
      <c r="A52" s="88" t="s">
        <v>53</v>
      </c>
      <c r="B52" s="49"/>
      <c r="C52" s="15"/>
      <c r="D52" s="16">
        <v>4</v>
      </c>
      <c r="E52" s="17">
        <v>283925</v>
      </c>
      <c r="F52" s="17">
        <v>2123</v>
      </c>
      <c r="G52" s="82">
        <f>1-(+F52/E52)</f>
        <v>0.9925226732411728</v>
      </c>
      <c r="H52" s="19"/>
    </row>
    <row r="53" spans="1:8" ht="15.75">
      <c r="A53" s="89" t="s">
        <v>80</v>
      </c>
      <c r="B53" s="49"/>
      <c r="C53" s="15"/>
      <c r="D53" s="16">
        <v>2</v>
      </c>
      <c r="E53" s="17">
        <v>35400</v>
      </c>
      <c r="F53" s="17">
        <v>-4700</v>
      </c>
      <c r="G53" s="82">
        <f>1-(+F53/E53)</f>
        <v>1.1327683615819208</v>
      </c>
      <c r="H53" s="19"/>
    </row>
    <row r="54" spans="1:8" ht="15.75">
      <c r="A54" s="48" t="s">
        <v>107</v>
      </c>
      <c r="B54" s="49"/>
      <c r="C54" s="15"/>
      <c r="D54" s="16">
        <v>1725</v>
      </c>
      <c r="E54" s="17">
        <v>105920211.97</v>
      </c>
      <c r="F54" s="17">
        <v>13021080.03</v>
      </c>
      <c r="G54" s="82">
        <f>1-(+F54/E54)</f>
        <v>0.8770670886337729</v>
      </c>
      <c r="H54" s="19"/>
    </row>
    <row r="55" spans="1:8" ht="15.75">
      <c r="A55" s="90" t="s">
        <v>108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56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57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39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59</v>
      </c>
      <c r="B61" s="31"/>
      <c r="C61" s="32"/>
      <c r="D61" s="33">
        <f>SUM(D44:D57)</f>
        <v>2760</v>
      </c>
      <c r="E61" s="34">
        <f>SUM(E44:E60)</f>
        <v>229317978.76999998</v>
      </c>
      <c r="F61" s="34">
        <f>SUM(F44:F60)</f>
        <v>20850456.42</v>
      </c>
      <c r="G61" s="91">
        <f>1-(+F61/E61)</f>
        <v>0.9090762244991158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60</v>
      </c>
      <c r="B63" s="59"/>
      <c r="C63" s="59"/>
      <c r="D63" s="59"/>
      <c r="E63" s="59"/>
      <c r="F63" s="60">
        <f>F61+F39</f>
        <v>22854397.970000003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62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63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64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5546875" defaultRowHeight="15"/>
  <cols>
    <col min="1" max="1" width="8.5546875" style="3" customWidth="1"/>
    <col min="2" max="2" width="13.88671875" style="3" customWidth="1"/>
    <col min="3" max="3" width="3.21484375" style="3" customWidth="1"/>
    <col min="4" max="4" width="6.77734375" style="3" customWidth="1"/>
    <col min="5" max="5" width="16.5546875" style="3" customWidth="1"/>
    <col min="6" max="6" width="12.99609375" style="3" customWidth="1"/>
    <col min="7" max="7" width="10.3359375" style="3" customWidth="1"/>
    <col min="8" max="16384" width="8.5546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2010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109</v>
      </c>
      <c r="E5" s="7"/>
      <c r="F5" s="8"/>
      <c r="G5" s="5"/>
      <c r="H5" s="2"/>
    </row>
    <row r="6" spans="1:8" ht="15">
      <c r="A6" s="9" t="s">
        <v>4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5</v>
      </c>
      <c r="F7" s="11" t="s">
        <v>5</v>
      </c>
      <c r="G7" s="12" t="s">
        <v>6</v>
      </c>
      <c r="H7" s="2"/>
    </row>
    <row r="8" spans="1:8" ht="15.75">
      <c r="A8" s="10"/>
      <c r="B8" s="10"/>
      <c r="C8" s="10"/>
      <c r="D8" s="11" t="s">
        <v>7</v>
      </c>
      <c r="E8" s="11" t="s">
        <v>8</v>
      </c>
      <c r="F8" s="12" t="s">
        <v>9</v>
      </c>
      <c r="G8" s="12" t="s">
        <v>10</v>
      </c>
      <c r="H8" s="2"/>
    </row>
    <row r="9" spans="1:8" ht="15.75">
      <c r="A9" s="13" t="s">
        <v>11</v>
      </c>
      <c r="B9" s="14"/>
      <c r="C9" s="15"/>
      <c r="D9" s="16">
        <v>12</v>
      </c>
      <c r="E9" s="17">
        <v>469569.5</v>
      </c>
      <c r="F9" s="17">
        <v>89642.5</v>
      </c>
      <c r="G9" s="82">
        <f>F9/E9</f>
        <v>0.19090358296269241</v>
      </c>
      <c r="H9" s="19"/>
    </row>
    <row r="10" spans="1:8" ht="15.75">
      <c r="A10" s="13" t="s">
        <v>12</v>
      </c>
      <c r="B10" s="14"/>
      <c r="C10" s="15"/>
      <c r="D10" s="16">
        <v>2</v>
      </c>
      <c r="E10" s="17">
        <v>488213</v>
      </c>
      <c r="F10" s="17">
        <v>64614</v>
      </c>
      <c r="G10" s="82">
        <f>F10/E10</f>
        <v>0.1323479710700043</v>
      </c>
      <c r="H10" s="19"/>
    </row>
    <row r="11" spans="1:8" ht="15.75">
      <c r="A11" s="13" t="s">
        <v>110</v>
      </c>
      <c r="B11" s="14"/>
      <c r="C11" s="15"/>
      <c r="D11" s="16">
        <v>6</v>
      </c>
      <c r="E11" s="17">
        <v>910759</v>
      </c>
      <c r="F11" s="17">
        <v>138836</v>
      </c>
      <c r="G11" s="82">
        <f>F11/E11</f>
        <v>0.15243988804941813</v>
      </c>
      <c r="H11" s="19"/>
    </row>
    <row r="12" spans="1:8" ht="15.75">
      <c r="A12" s="13" t="s">
        <v>32</v>
      </c>
      <c r="B12" s="14"/>
      <c r="C12" s="15"/>
      <c r="D12" s="16">
        <v>1</v>
      </c>
      <c r="E12" s="17">
        <v>147404</v>
      </c>
      <c r="F12" s="17">
        <v>56583</v>
      </c>
      <c r="G12" s="82">
        <f>F12/E12</f>
        <v>0.38386339583729073</v>
      </c>
      <c r="H12" s="19"/>
    </row>
    <row r="13" spans="1:8" ht="15.75">
      <c r="A13" s="13" t="s">
        <v>101</v>
      </c>
      <c r="B13" s="14"/>
      <c r="C13" s="15"/>
      <c r="D13" s="16">
        <v>6</v>
      </c>
      <c r="E13" s="17">
        <v>1894855</v>
      </c>
      <c r="F13" s="17">
        <v>211943.5</v>
      </c>
      <c r="G13" s="82">
        <f>F13/E13</f>
        <v>0.11185209422356855</v>
      </c>
      <c r="H13" s="19"/>
    </row>
    <row r="14" spans="1:8" ht="15.75">
      <c r="A14" s="13" t="s">
        <v>16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102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19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20</v>
      </c>
      <c r="B18" s="14"/>
      <c r="C18" s="15"/>
      <c r="D18" s="16">
        <v>3</v>
      </c>
      <c r="E18" s="17">
        <v>845943</v>
      </c>
      <c r="F18" s="17">
        <v>220165</v>
      </c>
      <c r="G18" s="82">
        <f>F18/E18</f>
        <v>0.26025985202312685</v>
      </c>
      <c r="H18" s="19"/>
    </row>
    <row r="19" spans="1:8" ht="15.75">
      <c r="A19" s="13" t="s">
        <v>21</v>
      </c>
      <c r="B19" s="14"/>
      <c r="C19" s="15"/>
      <c r="D19" s="16">
        <v>1</v>
      </c>
      <c r="E19" s="17">
        <v>448262</v>
      </c>
      <c r="F19" s="17">
        <v>131251</v>
      </c>
      <c r="G19" s="82">
        <f>F19/E19</f>
        <v>0.29279974657677876</v>
      </c>
      <c r="H19" s="19"/>
    </row>
    <row r="20" spans="1:8" ht="15.75">
      <c r="A20" s="13" t="s">
        <v>78</v>
      </c>
      <c r="B20" s="14"/>
      <c r="C20" s="15"/>
      <c r="D20" s="16">
        <v>1</v>
      </c>
      <c r="E20" s="17">
        <v>242945</v>
      </c>
      <c r="F20" s="17">
        <v>65271.5</v>
      </c>
      <c r="G20" s="82">
        <f>F20/E20</f>
        <v>0.26866780547037394</v>
      </c>
      <c r="H20" s="19"/>
    </row>
    <row r="21" spans="1:8" ht="15.75">
      <c r="A21" s="13" t="s">
        <v>76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24</v>
      </c>
      <c r="B22" s="14"/>
      <c r="C22" s="15"/>
      <c r="D22" s="16">
        <v>1</v>
      </c>
      <c r="E22" s="17">
        <v>207313</v>
      </c>
      <c r="F22" s="17">
        <v>47131</v>
      </c>
      <c r="G22" s="82">
        <f>F22/E22</f>
        <v>0.227342231312074</v>
      </c>
      <c r="H22" s="19"/>
    </row>
    <row r="23" spans="1:8" ht="15.75">
      <c r="A23" s="13" t="s">
        <v>111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25</v>
      </c>
      <c r="B24" s="14"/>
      <c r="C24" s="15"/>
      <c r="D24" s="16">
        <v>1</v>
      </c>
      <c r="E24" s="17">
        <v>118444</v>
      </c>
      <c r="F24" s="17">
        <v>-804.5</v>
      </c>
      <c r="G24" s="82">
        <f>F24/E24</f>
        <v>-0.006792239370504205</v>
      </c>
      <c r="H24" s="19"/>
    </row>
    <row r="25" spans="1:8" ht="15.75">
      <c r="A25" s="20" t="s">
        <v>27</v>
      </c>
      <c r="B25" s="14"/>
      <c r="C25" s="15"/>
      <c r="D25" s="16">
        <v>4</v>
      </c>
      <c r="E25" s="17">
        <v>537195</v>
      </c>
      <c r="F25" s="17">
        <v>127815.5</v>
      </c>
      <c r="G25" s="82">
        <f>F25/E25</f>
        <v>0.237931291244334</v>
      </c>
      <c r="H25" s="19"/>
    </row>
    <row r="26" spans="1:8" ht="15.75">
      <c r="A26" s="20" t="s">
        <v>28</v>
      </c>
      <c r="B26" s="14"/>
      <c r="C26" s="15"/>
      <c r="D26" s="16">
        <v>10</v>
      </c>
      <c r="E26" s="17">
        <v>169157</v>
      </c>
      <c r="F26" s="17">
        <v>169157</v>
      </c>
      <c r="G26" s="82">
        <f>F26/E26</f>
        <v>1</v>
      </c>
      <c r="H26" s="19"/>
    </row>
    <row r="27" spans="1:8" ht="15.75">
      <c r="A27" s="21" t="s">
        <v>29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30</v>
      </c>
      <c r="B28" s="14"/>
      <c r="C28" s="15"/>
      <c r="D28" s="16"/>
      <c r="E28" s="17">
        <v>27408</v>
      </c>
      <c r="F28" s="17">
        <v>27408</v>
      </c>
      <c r="G28" s="82">
        <f>F28/E28</f>
        <v>1</v>
      </c>
      <c r="H28" s="19"/>
    </row>
    <row r="29" spans="1:8" ht="15.75">
      <c r="A29" s="21" t="s">
        <v>31</v>
      </c>
      <c r="B29" s="14"/>
      <c r="C29" s="15"/>
      <c r="D29" s="16">
        <v>1</v>
      </c>
      <c r="E29" s="17">
        <v>335553</v>
      </c>
      <c r="F29" s="17">
        <v>73941</v>
      </c>
      <c r="G29" s="82">
        <f>F29/E29</f>
        <v>0.2203556517152283</v>
      </c>
      <c r="H29" s="19"/>
    </row>
    <row r="30" spans="1:8" ht="15.75">
      <c r="A30" s="21" t="s">
        <v>104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112</v>
      </c>
      <c r="B31" s="14"/>
      <c r="C31" s="15"/>
      <c r="D31" s="16">
        <v>1</v>
      </c>
      <c r="E31" s="17">
        <v>104583</v>
      </c>
      <c r="F31" s="17">
        <v>19773</v>
      </c>
      <c r="G31" s="82">
        <f>F31/E31</f>
        <v>0.1890651444307392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263717</v>
      </c>
      <c r="F32" s="17">
        <v>89458.5</v>
      </c>
      <c r="G32" s="82">
        <f>F32/E32</f>
        <v>0.33922158981028905</v>
      </c>
      <c r="H32" s="19"/>
    </row>
    <row r="33" spans="1:8" ht="15.75">
      <c r="A33" s="21" t="s">
        <v>36</v>
      </c>
      <c r="B33" s="14"/>
      <c r="C33" s="15"/>
      <c r="D33" s="16">
        <v>1</v>
      </c>
      <c r="E33" s="17">
        <v>242793</v>
      </c>
      <c r="F33" s="17">
        <v>63978.5</v>
      </c>
      <c r="G33" s="82">
        <f>F33/E33</f>
        <v>0.26351048012092604</v>
      </c>
      <c r="H33" s="19"/>
    </row>
    <row r="34" spans="1:8" ht="15.75">
      <c r="A34" s="21" t="s">
        <v>106</v>
      </c>
      <c r="B34" s="14"/>
      <c r="C34" s="15"/>
      <c r="D34" s="16">
        <v>2</v>
      </c>
      <c r="E34" s="17">
        <v>957209</v>
      </c>
      <c r="F34" s="17">
        <v>150080</v>
      </c>
      <c r="G34" s="82">
        <f>F34/E34</f>
        <v>0.15678916516664596</v>
      </c>
      <c r="H34" s="19"/>
    </row>
    <row r="35" spans="1:8" ht="15">
      <c r="A35" s="23" t="s">
        <v>37</v>
      </c>
      <c r="B35" s="14"/>
      <c r="C35" s="15"/>
      <c r="D35" s="24"/>
      <c r="E35" s="73">
        <v>37770</v>
      </c>
      <c r="F35" s="17">
        <v>7554</v>
      </c>
      <c r="G35" s="83"/>
      <c r="H35" s="19"/>
    </row>
    <row r="36" spans="1:8" ht="15">
      <c r="A36" s="23" t="s">
        <v>58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39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40</v>
      </c>
      <c r="B39" s="31"/>
      <c r="C39" s="32"/>
      <c r="D39" s="33">
        <f>SUM(D9:D38)</f>
        <v>55</v>
      </c>
      <c r="E39" s="34">
        <f>SUM(E9:E38)</f>
        <v>8449092.5</v>
      </c>
      <c r="F39" s="34">
        <f>SUM(F9:F38)</f>
        <v>1753798.5</v>
      </c>
      <c r="G39" s="84">
        <f>F39/E39</f>
        <v>0.20757241088318065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41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42</v>
      </c>
      <c r="F42" s="42" t="s">
        <v>42</v>
      </c>
      <c r="G42" s="86" t="s">
        <v>6</v>
      </c>
      <c r="H42" s="2"/>
    </row>
    <row r="43" spans="1:8" ht="15.75">
      <c r="A43" s="45"/>
      <c r="B43" s="45"/>
      <c r="C43" s="45"/>
      <c r="D43" s="46" t="s">
        <v>7</v>
      </c>
      <c r="E43" s="47" t="s">
        <v>43</v>
      </c>
      <c r="F43" s="44" t="s">
        <v>9</v>
      </c>
      <c r="G43" s="87" t="s">
        <v>44</v>
      </c>
      <c r="H43" s="2"/>
    </row>
    <row r="44" spans="1:8" ht="15.75">
      <c r="A44" s="48" t="s">
        <v>45</v>
      </c>
      <c r="B44" s="49"/>
      <c r="C44" s="15"/>
      <c r="D44" s="16">
        <v>103</v>
      </c>
      <c r="E44" s="17">
        <v>17001266.1</v>
      </c>
      <c r="F44" s="17">
        <v>813635.06</v>
      </c>
      <c r="G44" s="82">
        <f>1-(+F44/E44)</f>
        <v>0.9521426783620545</v>
      </c>
      <c r="H44" s="19"/>
    </row>
    <row r="45" spans="1:8" ht="15.75">
      <c r="A45" s="48" t="s">
        <v>46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47</v>
      </c>
      <c r="B46" s="49"/>
      <c r="C46" s="15"/>
      <c r="D46" s="16">
        <v>222</v>
      </c>
      <c r="E46" s="17">
        <v>25712960.75</v>
      </c>
      <c r="F46" s="17">
        <v>1672845.2</v>
      </c>
      <c r="G46" s="82">
        <f>1-(+F46/E46)</f>
        <v>0.934941556662237</v>
      </c>
      <c r="H46" s="19"/>
    </row>
    <row r="47" spans="1:8" ht="15.75">
      <c r="A47" s="48" t="s">
        <v>48</v>
      </c>
      <c r="B47" s="49"/>
      <c r="C47" s="15"/>
      <c r="D47" s="16"/>
      <c r="E47" s="17"/>
      <c r="F47" s="17"/>
      <c r="G47" s="82"/>
      <c r="H47" s="19"/>
    </row>
    <row r="48" spans="1:8" ht="15.75">
      <c r="A48" s="48" t="s">
        <v>49</v>
      </c>
      <c r="B48" s="49"/>
      <c r="C48" s="15"/>
      <c r="D48" s="16">
        <v>187</v>
      </c>
      <c r="E48" s="17">
        <v>20422825</v>
      </c>
      <c r="F48" s="17">
        <v>1089186.64</v>
      </c>
      <c r="G48" s="82">
        <f>1-(+F48/E48)</f>
        <v>0.9466681695602837</v>
      </c>
      <c r="H48" s="19"/>
    </row>
    <row r="49" spans="1:8" ht="15.75">
      <c r="A49" s="48" t="s">
        <v>50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51</v>
      </c>
      <c r="B50" s="49"/>
      <c r="C50" s="15"/>
      <c r="D50" s="16">
        <v>38</v>
      </c>
      <c r="E50" s="17">
        <v>2541275</v>
      </c>
      <c r="F50" s="17">
        <v>134481</v>
      </c>
      <c r="G50" s="82">
        <f>1-(+F50/E50)</f>
        <v>0.9470812879361737</v>
      </c>
      <c r="H50" s="19"/>
    </row>
    <row r="51" spans="1:8" ht="15.75">
      <c r="A51" s="48" t="s">
        <v>52</v>
      </c>
      <c r="B51" s="49"/>
      <c r="C51" s="15"/>
      <c r="D51" s="16">
        <v>2</v>
      </c>
      <c r="E51" s="17">
        <v>715890</v>
      </c>
      <c r="F51" s="17">
        <v>39750</v>
      </c>
      <c r="G51" s="82">
        <f>1-(+F51/E51)</f>
        <v>0.9444747098017852</v>
      </c>
      <c r="H51" s="19"/>
    </row>
    <row r="52" spans="1:8" ht="15.75">
      <c r="A52" s="88" t="s">
        <v>53</v>
      </c>
      <c r="B52" s="49"/>
      <c r="C52" s="15"/>
      <c r="D52" s="16">
        <v>2</v>
      </c>
      <c r="E52" s="17">
        <v>978225</v>
      </c>
      <c r="F52" s="17">
        <v>65675</v>
      </c>
      <c r="G52" s="82">
        <f>1-(+F52/E52)</f>
        <v>0.9328630938689975</v>
      </c>
      <c r="H52" s="19"/>
    </row>
    <row r="53" spans="1:8" ht="15.75">
      <c r="A53" s="89" t="s">
        <v>80</v>
      </c>
      <c r="B53" s="49"/>
      <c r="C53" s="15"/>
      <c r="D53" s="16">
        <v>2</v>
      </c>
      <c r="E53" s="17">
        <v>119500</v>
      </c>
      <c r="F53" s="17">
        <v>3400</v>
      </c>
      <c r="G53" s="82">
        <f>1-(+F53/E53)</f>
        <v>0.9715481171548117</v>
      </c>
      <c r="H53" s="19"/>
    </row>
    <row r="54" spans="1:8" ht="15.75">
      <c r="A54" s="48" t="s">
        <v>107</v>
      </c>
      <c r="B54" s="49"/>
      <c r="C54" s="15"/>
      <c r="D54" s="16">
        <v>1549</v>
      </c>
      <c r="E54" s="17">
        <v>84760950.58</v>
      </c>
      <c r="F54" s="17">
        <v>9266212.29</v>
      </c>
      <c r="G54" s="82">
        <f>1-(+F54/E54)</f>
        <v>0.890678287270336</v>
      </c>
      <c r="H54" s="19"/>
    </row>
    <row r="55" spans="1:8" ht="15.75">
      <c r="A55" s="90" t="s">
        <v>108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113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56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58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39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59</v>
      </c>
      <c r="B62" s="31"/>
      <c r="C62" s="32"/>
      <c r="D62" s="33">
        <f>SUM(D44:D58)</f>
        <v>2105</v>
      </c>
      <c r="E62" s="34">
        <f>SUM(E44:E61)</f>
        <v>152252892.43</v>
      </c>
      <c r="F62" s="34">
        <f>SUM(F44:F61)</f>
        <v>13085185.189999998</v>
      </c>
      <c r="G62" s="91">
        <f>1-(+F62/E62)</f>
        <v>0.9140562456242592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60</v>
      </c>
      <c r="B64" s="59"/>
      <c r="C64" s="59"/>
      <c r="D64" s="59"/>
      <c r="E64" s="59"/>
      <c r="F64" s="60">
        <f>F62+F39</f>
        <v>14838983.689999998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63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64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webteam-prod</dc:creator>
  <cp:keywords/>
  <dc:description/>
  <cp:lastModifiedBy>webteam-prod</cp:lastModifiedBy>
  <dcterms:created xsi:type="dcterms:W3CDTF">2014-06-20T19:23:27Z</dcterms:created>
  <dcterms:modified xsi:type="dcterms:W3CDTF">2014-06-20T19:23:27Z</dcterms:modified>
  <cp:category/>
  <cp:version/>
  <cp:contentType/>
  <cp:contentStatus/>
</cp:coreProperties>
</file>