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ARMH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STATE TOTALS" sheetId="13" r:id="rId13"/>
  </sheets>
  <definedNames>
    <definedName name="_xlnm.Print_Area" localSheetId="12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<sst xmlns="http://schemas.openxmlformats.org/spreadsheetml/2006/main" count="862" uniqueCount="138">
  <si>
    <t>MISSOURI GAMING COMMISSION</t>
  </si>
  <si>
    <t>DETAIL GAMING STATS - PUBLIC REPORT</t>
  </si>
  <si>
    <t>MONTH ENDED:      NOVEMBER 2011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</si>
  <si>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</si>
  <si>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</si>
  <si>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</si>
  <si>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</si>
  <si>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</si>
  <si>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</si>
  <si>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</si>
  <si>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</si>
  <si>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</si>
  <si>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</si>
  <si>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Blackjack Press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</si>
  <si>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</si>
  <si>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</si>
  <si>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</si>
  <si>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</si>
  <si>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</si>
  <si>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</si>
  <si>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</si>
  <si>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</si>
  <si>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</si>
  <si>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</si>
  <si>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</si>
  <si>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</si>
  <si>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</si>
  <si>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</si>
  <si>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</si>
  <si>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</si>
  <si>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</si>
  <si>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</si>
  <si>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</si>
  <si>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</si>
  <si>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</si>
  <si>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Perfect Pair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</si>
  <si>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</si>
  <si>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</si>
  <si>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</si>
  <si>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</si>
  <si>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</si>
  <si>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</si>
  <si>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</si>
  <si>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</si>
  <si>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</si>
  <si>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</si>
  <si>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</si>
  <si>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</si>
  <si>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</si>
  <si>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</si>
  <si>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</si>
  <si>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</si>
  <si>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</si>
  <si>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</si>
  <si>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>1 cent tokenized</t>
  </si>
  <si>
    <t>2 cent tokenized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</si>
  <si>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</si>
  <si>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</si>
  <si>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</si>
  <si>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</si>
  <si>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</si>
  <si>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</si>
  <si>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</si>
  <si>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</si>
  <si>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</si>
  <si>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</si>
  <si>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</si>
  <si>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>BOAT:    HARRAHS MARYLAND HGTS</t>
  </si>
  <si>
    <t xml:space="preserve">   Single Deck Blackjack</t>
  </si>
  <si>
    <t xml:space="preserve">   Texas Hold'Em Bonus</t>
  </si>
  <si>
    <t xml:space="preserve">   Fortune Pai Gow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</si>
  <si>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</si>
  <si>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</si>
  <si>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</si>
  <si>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</si>
  <si>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</si>
  <si>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Rapid Roulette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</si>
  <si>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</si>
  <si>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</si>
  <si>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</si>
  <si>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</si>
  <si>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Mini Pai Gow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</si>
  <si>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</si>
  <si>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</si>
  <si>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</si>
  <si>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</si>
  <si>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</si>
  <si>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</si>
  <si>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Emperor Challenge Paigow</t>
  </si>
  <si>
    <t xml:space="preserve">   21 plus 3</t>
  </si>
  <si>
    <t xml:space="preserve">   Prime 21</t>
  </si>
  <si>
    <t xml:space="preserve">   Rabbit Hunter</t>
  </si>
  <si>
    <t xml:space="preserve">   No Craps</t>
  </si>
  <si>
    <t xml:space="preserve">   Three Card Poker</t>
  </si>
  <si>
    <t xml:space="preserve">   EZ Pai Gow</t>
  </si>
  <si>
    <t xml:space="preserve">   4 Card Poker</t>
  </si>
  <si>
    <t xml:space="preserve">    Ultimate Texas</t>
  </si>
  <si>
    <t xml:space="preserve">    EZ Baccarat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</si>
  <si>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</si>
  <si>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</si>
  <si>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</si>
  <si>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</si>
  <si>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</si>
  <si>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</si>
  <si>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</si>
  <si>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</si>
  <si>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Three Card Split</t>
  </si>
  <si>
    <t xml:space="preserve">   Double Back Jack</t>
  </si>
  <si>
    <t xml:space="preserve">   Dragon Bonus</t>
  </si>
  <si>
    <t xml:space="preserve">   Ten Hand Holdem</t>
  </si>
  <si>
    <t xml:space="preserve">   Emperor Challenge PG</t>
  </si>
  <si>
    <t xml:space="preserve">   EZ Pai Gow Poker</t>
  </si>
  <si>
    <t xml:space="preserve">   EZ Baccarat</t>
  </si>
  <si>
    <t xml:space="preserve">   1 cent tokenized</t>
  </si>
  <si>
    <t xml:space="preserve">   2 cent tokenized</t>
  </si>
  <si>
    <t>BOAT:     RIVER CITY</t>
  </si>
  <si>
    <t xml:space="preserve">   Perfect Pairs Blackjack</t>
  </si>
  <si>
    <t xml:space="preserve">   Blackjack Royal Match</t>
  </si>
  <si>
    <t xml:space="preserve">   Emperor Challenge Pai Gow</t>
  </si>
  <si>
    <t xml:space="preserve">   No Flop Pineapple Poker</t>
  </si>
  <si>
    <t xml:space="preserve">   Bonus Craps</t>
  </si>
  <si>
    <t xml:space="preserve">   Let It Ride 3 Card Bonus</t>
  </si>
  <si>
    <t xml:space="preserve">   In Between Blackjack</t>
  </si>
  <si>
    <t xml:space="preserve">   Blackjack Switch</t>
  </si>
  <si>
    <t xml:space="preserve">   TITO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</si>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</sst>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NumberFormat="1" applyFont="1" applyFill="1" applyAlignment="1">
      <alignment horizontal="centerContinuous"/>
    </xf>
    <xf numFmtId="0" fontId="7" fillId="0" borderId="10" xfId="0" applyNumberFormat="1" applyFont="1" applyBorder="1" applyAlignment="1">
      <alignment/>
    </xf>
    <xf numFmtId="0" fontId="8" fillId="0" borderId="11" xfId="0" applyNumberFormat="1" applyFont="1" applyBorder="1" applyAlignment="1" applyProtection="1">
      <alignment/>
      <protection locked="0"/>
    </xf>
    <xf numFmtId="0" fontId="9" fillId="0" borderId="12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 horizontal="center"/>
      <protection locked="0"/>
    </xf>
    <xf numFmtId="40" fontId="9" fillId="0" borderId="10" xfId="0" applyNumberFormat="1" applyFont="1" applyBorder="1" applyAlignment="1" applyProtection="1">
      <alignment/>
      <protection locked="0"/>
    </xf>
    <xf numFmtId="164" fontId="9" fillId="0" borderId="10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10" fillId="0" borderId="10" xfId="0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/>
      <protection locked="0"/>
    </xf>
    <xf numFmtId="0" fontId="11" fillId="0" borderId="10" xfId="0" applyNumberFormat="1" applyFont="1" applyBorder="1" applyAlignment="1">
      <alignment/>
    </xf>
    <xf numFmtId="3" fontId="9" fillId="34" borderId="10" xfId="0" applyNumberFormat="1" applyFont="1" applyFill="1" applyBorder="1" applyAlignment="1" applyProtection="1">
      <alignment horizontal="center"/>
      <protection locked="0"/>
    </xf>
    <xf numFmtId="4" fontId="9" fillId="33" borderId="10" xfId="0" applyNumberFormat="1" applyFont="1" applyFill="1" applyBorder="1" applyAlignment="1" applyProtection="1">
      <alignment/>
      <protection locked="0"/>
    </xf>
    <xf numFmtId="164" fontId="9" fillId="34" borderId="10" xfId="0" applyNumberFormat="1" applyFont="1" applyFill="1" applyBorder="1" applyAlignment="1" applyProtection="1">
      <alignment/>
      <protection locked="0"/>
    </xf>
    <xf numFmtId="0" fontId="11" fillId="34" borderId="10" xfId="0" applyNumberFormat="1" applyFont="1" applyFill="1" applyBorder="1" applyAlignment="1">
      <alignment/>
    </xf>
    <xf numFmtId="0" fontId="9" fillId="34" borderId="11" xfId="0" applyNumberFormat="1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/>
      <protection locked="0"/>
    </xf>
    <xf numFmtId="0" fontId="12" fillId="0" borderId="1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2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/>
    </xf>
    <xf numFmtId="164" fontId="12" fillId="0" borderId="10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Continuous"/>
    </xf>
    <xf numFmtId="0" fontId="13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33" borderId="10" xfId="0" applyNumberFormat="1" applyFont="1" applyFill="1" applyBorder="1" applyAlignment="1" applyProtection="1">
      <alignment/>
      <protection locked="0"/>
    </xf>
    <xf numFmtId="0" fontId="9" fillId="33" borderId="11" xfId="0" applyNumberFormat="1" applyFont="1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 horizontal="left"/>
      <protection locked="0"/>
    </xf>
    <xf numFmtId="0" fontId="9" fillId="33" borderId="11" xfId="0" applyNumberFormat="1" applyFont="1" applyFill="1" applyBorder="1" applyAlignment="1" applyProtection="1">
      <alignment horizontal="centerContinuous"/>
      <protection locked="0"/>
    </xf>
    <xf numFmtId="0" fontId="11" fillId="0" borderId="10" xfId="0" applyNumberFormat="1" applyFont="1" applyBorder="1" applyAlignment="1">
      <alignment horizontal="left"/>
    </xf>
    <xf numFmtId="0" fontId="7" fillId="34" borderId="1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164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0" fontId="9" fillId="33" borderId="10" xfId="0" applyNumberFormat="1" applyFont="1" applyFill="1" applyBorder="1" applyAlignment="1" applyProtection="1">
      <alignment/>
      <protection locked="0"/>
    </xf>
    <xf numFmtId="40" fontId="9" fillId="34" borderId="10" xfId="0" applyNumberFormat="1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11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0" fontId="9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64" fontId="9" fillId="0" borderId="13" xfId="0" applyNumberFormat="1" applyFont="1" applyBorder="1" applyAlignment="1" applyProtection="1">
      <alignment/>
      <protection locked="0"/>
    </xf>
    <xf numFmtId="164" fontId="9" fillId="34" borderId="13" xfId="0" applyNumberFormat="1" applyFont="1" applyFill="1" applyBorder="1" applyAlignment="1" applyProtection="1">
      <alignment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 horizontal="centerContinuous"/>
    </xf>
    <xf numFmtId="0" fontId="7" fillId="33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Continuous"/>
    </xf>
    <xf numFmtId="8" fontId="7" fillId="33" borderId="10" xfId="0" applyNumberFormat="1" applyFont="1" applyFill="1" applyBorder="1" applyAlignment="1" applyProtection="1" quotePrefix="1">
      <alignment/>
      <protection locked="0"/>
    </xf>
    <xf numFmtId="0" fontId="7" fillId="33" borderId="10" xfId="0" applyNumberFormat="1" applyFont="1" applyFill="1" applyBorder="1" applyAlignment="1" applyProtection="1" quotePrefix="1">
      <alignment/>
      <protection locked="0"/>
    </xf>
    <xf numFmtId="0" fontId="7" fillId="33" borderId="15" xfId="0" applyNumberFormat="1" applyFont="1" applyFill="1" applyBorder="1" applyAlignment="1" applyProtection="1">
      <alignment/>
      <protection locked="0"/>
    </xf>
    <xf numFmtId="164" fontId="12" fillId="0" borderId="16" xfId="0" applyNumberFormat="1" applyFont="1" applyBorder="1" applyAlignment="1" applyProtection="1">
      <alignment/>
      <protection locked="0"/>
    </xf>
    <xf numFmtId="0" fontId="7" fillId="33" borderId="12" xfId="0" applyNumberFormat="1" applyFont="1" applyFill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 horizontal="center"/>
      <protection locked="0"/>
    </xf>
    <xf numFmtId="40" fontId="9" fillId="0" borderId="15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18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18" fillId="0" borderId="2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8" fillId="35" borderId="2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64" fontId="15" fillId="35" borderId="10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/>
    </xf>
    <xf numFmtId="0" fontId="14" fillId="0" borderId="2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3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12</v>
      </c>
      <c r="E9" s="17">
        <v>1465168</v>
      </c>
      <c r="F9" s="17">
        <v>249652</v>
      </c>
      <c r="G9" s="18">
        <f>F9/E9</f>
        <v>0.1703913817391589</v>
      </c>
      <c r="H9" s="19"/>
    </row>
    <row r="10" spans="1:8" ht="15.75">
      <c r="A10" s="13" t="s">
        <v>12</v>
      </c>
      <c r="B10" s="14"/>
      <c r="C10" s="15"/>
      <c r="D10" s="16">
        <v>3</v>
      </c>
      <c r="E10" s="17">
        <v>1270348</v>
      </c>
      <c r="F10" s="17">
        <v>137620.5</v>
      </c>
      <c r="G10" s="18">
        <f>F10/E10</f>
        <v>0.10833291350086748</v>
      </c>
      <c r="H10" s="19"/>
    </row>
    <row r="11" spans="1:8" ht="15.75">
      <c r="A11" s="13" t="s">
        <v>13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15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>
        <v>1</v>
      </c>
      <c r="E14" s="17">
        <v>178162</v>
      </c>
      <c r="F14" s="17">
        <v>58725.5</v>
      </c>
      <c r="G14" s="18">
        <f>F14/E14</f>
        <v>0.32961854941008745</v>
      </c>
      <c r="H14" s="19"/>
    </row>
    <row r="15" spans="1:8" ht="15.75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>
        <v>1</v>
      </c>
      <c r="E17" s="17">
        <v>136573</v>
      </c>
      <c r="F17" s="17">
        <v>46862.5</v>
      </c>
      <c r="G17" s="18">
        <f>F17/E17</f>
        <v>0.343131512085112</v>
      </c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915761</v>
      </c>
      <c r="F18" s="17">
        <v>159114.5</v>
      </c>
      <c r="G18" s="18">
        <f>F18/E18</f>
        <v>0.17375112065265938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>
        <v>1</v>
      </c>
      <c r="E20" s="17">
        <v>407315</v>
      </c>
      <c r="F20" s="17">
        <v>93730</v>
      </c>
      <c r="G20" s="18">
        <f>F20/E20</f>
        <v>0.2301167401151443</v>
      </c>
      <c r="H20" s="19"/>
    </row>
    <row r="21" spans="1:8" ht="15.75">
      <c r="A21" s="13" t="s">
        <v>23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173998</v>
      </c>
      <c r="F22" s="17">
        <v>53346</v>
      </c>
      <c r="G22" s="18">
        <f>F22/E22</f>
        <v>0.3065897309164473</v>
      </c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>
        <v>2</v>
      </c>
      <c r="E24" s="17">
        <v>326651</v>
      </c>
      <c r="F24" s="17">
        <v>79098.5</v>
      </c>
      <c r="G24" s="18">
        <f>F24/E24</f>
        <v>0.24214987861662754</v>
      </c>
      <c r="H24" s="19"/>
    </row>
    <row r="25" spans="1:8" ht="15.75">
      <c r="A25" s="20" t="s">
        <v>27</v>
      </c>
      <c r="B25" s="14"/>
      <c r="C25" s="15"/>
      <c r="D25" s="16">
        <v>2</v>
      </c>
      <c r="E25" s="17">
        <v>481299</v>
      </c>
      <c r="F25" s="17">
        <v>115007</v>
      </c>
      <c r="G25" s="18">
        <f>F25/E25</f>
        <v>0.23895125483327412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22">
        <v>192882</v>
      </c>
      <c r="F29" s="22">
        <v>58140.98</v>
      </c>
      <c r="G29" s="18">
        <f>F29/E29</f>
        <v>0.30143289679700547</v>
      </c>
      <c r="H29" s="19"/>
    </row>
    <row r="30" spans="1:8" ht="15.75">
      <c r="A30" s="21" t="s">
        <v>32</v>
      </c>
      <c r="B30" s="14"/>
      <c r="C30" s="15"/>
      <c r="D30" s="16">
        <v>1</v>
      </c>
      <c r="E30" s="22">
        <v>237987</v>
      </c>
      <c r="F30" s="22">
        <v>79185</v>
      </c>
      <c r="G30" s="18">
        <f>F30/E30</f>
        <v>0.33272825826620783</v>
      </c>
      <c r="H30" s="19"/>
    </row>
    <row r="31" spans="1:8" ht="15.75">
      <c r="A31" s="21" t="s">
        <v>33</v>
      </c>
      <c r="B31" s="14"/>
      <c r="C31" s="15"/>
      <c r="D31" s="16">
        <v>5</v>
      </c>
      <c r="E31" s="22">
        <v>1646325</v>
      </c>
      <c r="F31" s="22">
        <v>315561.5</v>
      </c>
      <c r="G31" s="18">
        <f>F31/E31</f>
        <v>0.19167630935568614</v>
      </c>
      <c r="H31" s="19"/>
    </row>
    <row r="32" spans="1:8" ht="15.75">
      <c r="A32" s="21" t="s">
        <v>34</v>
      </c>
      <c r="B32" s="14"/>
      <c r="C32" s="15"/>
      <c r="D32" s="16"/>
      <c r="E32" s="22"/>
      <c r="F32" s="22"/>
      <c r="G32" s="18"/>
      <c r="H32" s="19"/>
    </row>
    <row r="33" spans="1:8" ht="15.75">
      <c r="A33" s="21" t="s">
        <v>35</v>
      </c>
      <c r="B33" s="14"/>
      <c r="C33" s="15"/>
      <c r="D33" s="16"/>
      <c r="E33" s="22"/>
      <c r="F33" s="22"/>
      <c r="G33" s="18"/>
      <c r="H33" s="19"/>
    </row>
    <row r="34" spans="1:8" ht="15.75">
      <c r="A34" s="21" t="s">
        <v>36</v>
      </c>
      <c r="B34" s="14"/>
      <c r="C34" s="15"/>
      <c r="D34" s="16">
        <v>1</v>
      </c>
      <c r="E34" s="22">
        <v>237565</v>
      </c>
      <c r="F34" s="22">
        <v>32913.5</v>
      </c>
      <c r="G34" s="18">
        <f>F34/E34</f>
        <v>0.13854524025003684</v>
      </c>
      <c r="H34" s="19"/>
    </row>
    <row r="35" spans="1:8" ht="15">
      <c r="A35" s="23" t="s">
        <v>37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38</v>
      </c>
      <c r="B36" s="14"/>
      <c r="C36" s="15"/>
      <c r="D36" s="24"/>
      <c r="E36" s="25"/>
      <c r="F36" s="22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33</v>
      </c>
      <c r="E39" s="34">
        <f>SUM(E9:E38)</f>
        <v>7670034</v>
      </c>
      <c r="F39" s="34">
        <f>SUM(F9:F38)</f>
        <v>1478957.48</v>
      </c>
      <c r="G39" s="35">
        <f>F39/E39</f>
        <v>0.19282280626135426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54</v>
      </c>
      <c r="E44" s="17">
        <v>8614796.2</v>
      </c>
      <c r="F44" s="17">
        <v>666222.59</v>
      </c>
      <c r="G44" s="18">
        <f>1-(+F44/E44)</f>
        <v>0.9226653104109416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201</v>
      </c>
      <c r="E46" s="17">
        <v>18665098.75</v>
      </c>
      <c r="F46" s="17">
        <v>1288184.36</v>
      </c>
      <c r="G46" s="18">
        <f>1-(+F46/E46)</f>
        <v>0.9309843265629656</v>
      </c>
      <c r="H46" s="19"/>
    </row>
    <row r="47" spans="1:8" ht="15.75">
      <c r="A47" s="48" t="s">
        <v>48</v>
      </c>
      <c r="B47" s="49"/>
      <c r="C47" s="15"/>
      <c r="D47" s="16">
        <v>11</v>
      </c>
      <c r="E47" s="17">
        <v>1091110</v>
      </c>
      <c r="F47" s="17">
        <v>74245.5</v>
      </c>
      <c r="G47" s="18">
        <f>1-(+F47/E47)</f>
        <v>0.931954156776127</v>
      </c>
      <c r="H47" s="19"/>
    </row>
    <row r="48" spans="1:8" ht="15.75">
      <c r="A48" s="48" t="s">
        <v>49</v>
      </c>
      <c r="B48" s="49"/>
      <c r="C48" s="15"/>
      <c r="D48" s="16">
        <v>152</v>
      </c>
      <c r="E48" s="17">
        <v>17358604</v>
      </c>
      <c r="F48" s="17">
        <v>1275336.86</v>
      </c>
      <c r="G48" s="18">
        <f>1-(+F48/E48)</f>
        <v>0.9265299870888235</v>
      </c>
      <c r="H48" s="19"/>
    </row>
    <row r="49" spans="1:8" ht="15.75">
      <c r="A49" s="48" t="s">
        <v>50</v>
      </c>
      <c r="B49" s="49"/>
      <c r="C49" s="15"/>
      <c r="D49" s="16">
        <v>18</v>
      </c>
      <c r="E49" s="17">
        <v>3207855</v>
      </c>
      <c r="F49" s="17">
        <v>228188</v>
      </c>
      <c r="G49" s="18">
        <f>1-(+F49/E49)</f>
        <v>0.9288658620791775</v>
      </c>
      <c r="H49" s="19"/>
    </row>
    <row r="50" spans="1:8" ht="15.75">
      <c r="A50" s="48" t="s">
        <v>51</v>
      </c>
      <c r="B50" s="49"/>
      <c r="C50" s="15"/>
      <c r="D50" s="16">
        <v>13</v>
      </c>
      <c r="E50" s="17">
        <v>2989825</v>
      </c>
      <c r="F50" s="17">
        <v>140029.94</v>
      </c>
      <c r="G50" s="18">
        <f>1-(+F50/E50)</f>
        <v>0.9531645029391352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54</v>
      </c>
      <c r="B53" s="51"/>
      <c r="C53" s="15"/>
      <c r="D53" s="16">
        <v>1261</v>
      </c>
      <c r="E53" s="17">
        <v>96434243.18</v>
      </c>
      <c r="F53" s="17">
        <v>10456239.55</v>
      </c>
      <c r="G53" s="18">
        <f>1-(+F53/E53)</f>
        <v>0.8915713007620868</v>
      </c>
      <c r="H53" s="19"/>
    </row>
    <row r="54" spans="1:8" ht="15.75">
      <c r="A54" s="50" t="s">
        <v>55</v>
      </c>
      <c r="B54" s="51"/>
      <c r="C54" s="15"/>
      <c r="D54" s="16"/>
      <c r="E54" s="17"/>
      <c r="F54" s="17"/>
      <c r="G54" s="18"/>
      <c r="H54" s="19"/>
    </row>
    <row r="55" spans="1:8" ht="15">
      <c r="A55" s="52" t="s">
        <v>56</v>
      </c>
      <c r="B55" s="51"/>
      <c r="C55" s="15"/>
      <c r="D55" s="24"/>
      <c r="E55" s="29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29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25"/>
      <c r="F57" s="22"/>
      <c r="G57" s="26"/>
      <c r="H57" s="19"/>
    </row>
    <row r="58" spans="1:8" ht="15">
      <c r="A58" s="23" t="s">
        <v>39</v>
      </c>
      <c r="B58" s="49"/>
      <c r="C58" s="15"/>
      <c r="D58" s="24"/>
      <c r="E58" s="25"/>
      <c r="F58" s="22"/>
      <c r="G58" s="26"/>
      <c r="H58" s="19"/>
    </row>
    <row r="59" spans="1:8" ht="15.75">
      <c r="A59" s="53"/>
      <c r="B59" s="28"/>
      <c r="C59" s="15"/>
      <c r="D59" s="24"/>
      <c r="E59" s="29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1710</v>
      </c>
      <c r="E60" s="34">
        <f>SUM(E44:E59)</f>
        <v>148361532.13</v>
      </c>
      <c r="F60" s="34">
        <f>SUM(F44:F59)</f>
        <v>14128446.8</v>
      </c>
      <c r="G60" s="35">
        <f>1-(+F60/E60)</f>
        <v>0.9047701476443359</v>
      </c>
      <c r="H60" s="19"/>
    </row>
    <row r="61" spans="1:8" ht="15">
      <c r="A61" s="54"/>
      <c r="B61" s="54"/>
      <c r="C61" s="54"/>
      <c r="D61" s="55"/>
      <c r="E61" s="56"/>
      <c r="F61" s="57"/>
      <c r="G61" s="57"/>
      <c r="H61" s="2"/>
    </row>
    <row r="62" spans="1:8" ht="18">
      <c r="A62" s="58" t="s">
        <v>60</v>
      </c>
      <c r="B62" s="59"/>
      <c r="C62" s="59"/>
      <c r="D62" s="59"/>
      <c r="E62" s="59"/>
      <c r="F62" s="60">
        <f>F60+F39</f>
        <v>15607404.280000001</v>
      </c>
      <c r="G62" s="59"/>
      <c r="H62" s="2"/>
    </row>
    <row r="63" spans="1:8" ht="18">
      <c r="A63" s="61"/>
      <c r="B63" s="62"/>
      <c r="C63" s="62"/>
      <c r="D63" s="62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NOVEMBER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125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13</v>
      </c>
      <c r="E9" s="17">
        <v>917659</v>
      </c>
      <c r="F9" s="17">
        <v>383628.5</v>
      </c>
      <c r="G9" s="82">
        <f>F9/E9</f>
        <v>0.4180512586919542</v>
      </c>
      <c r="H9" s="19"/>
    </row>
    <row r="10" spans="1:8" ht="15.75">
      <c r="A10" s="13" t="s">
        <v>12</v>
      </c>
      <c r="B10" s="14"/>
      <c r="C10" s="15"/>
      <c r="D10" s="16">
        <v>4</v>
      </c>
      <c r="E10" s="17">
        <v>1146221</v>
      </c>
      <c r="F10" s="17">
        <v>203062.5</v>
      </c>
      <c r="G10" s="82">
        <f>F10/E10</f>
        <v>0.1771582443525289</v>
      </c>
      <c r="H10" s="19"/>
    </row>
    <row r="11" spans="1:8" ht="15.75">
      <c r="A11" s="13" t="s">
        <v>116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32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105</v>
      </c>
      <c r="B13" s="14"/>
      <c r="C13" s="15"/>
      <c r="D13" s="16">
        <v>10</v>
      </c>
      <c r="E13" s="17">
        <v>2776696</v>
      </c>
      <c r="F13" s="17">
        <v>658230</v>
      </c>
      <c r="G13" s="82">
        <f>F13/E13</f>
        <v>0.23705511874544422</v>
      </c>
      <c r="H13" s="19"/>
    </row>
    <row r="14" spans="1:8" ht="15.75">
      <c r="A14" s="13" t="s">
        <v>117</v>
      </c>
      <c r="B14" s="14"/>
      <c r="C14" s="15"/>
      <c r="D14" s="16">
        <v>3</v>
      </c>
      <c r="E14" s="17">
        <v>359023</v>
      </c>
      <c r="F14" s="17">
        <v>94045</v>
      </c>
      <c r="G14" s="82">
        <f>F14/E14</f>
        <v>0.2619470061806625</v>
      </c>
      <c r="H14" s="19"/>
    </row>
    <row r="15" spans="1:8" ht="15.75">
      <c r="A15" s="13" t="s">
        <v>118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119</v>
      </c>
      <c r="B16" s="14"/>
      <c r="C16" s="15"/>
      <c r="D16" s="16">
        <v>1</v>
      </c>
      <c r="E16" s="17">
        <v>22602</v>
      </c>
      <c r="F16" s="17">
        <v>18703.5</v>
      </c>
      <c r="G16" s="82">
        <f aca="true" t="shared" si="0" ref="G16:G22">F16/E16</f>
        <v>0.8275152641359171</v>
      </c>
      <c r="H16" s="19"/>
    </row>
    <row r="17" spans="1:8" ht="15.75">
      <c r="A17" s="13" t="s">
        <v>120</v>
      </c>
      <c r="B17" s="14"/>
      <c r="C17" s="15"/>
      <c r="D17" s="16">
        <v>1</v>
      </c>
      <c r="E17" s="17">
        <v>759234</v>
      </c>
      <c r="F17" s="17">
        <v>104636</v>
      </c>
      <c r="G17" s="82">
        <f t="shared" si="0"/>
        <v>0.13781785325736204</v>
      </c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171995</v>
      </c>
      <c r="F18" s="17">
        <v>49828</v>
      </c>
      <c r="G18" s="82">
        <f t="shared" si="0"/>
        <v>0.28970609610744497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623798</v>
      </c>
      <c r="F19" s="17">
        <v>214848</v>
      </c>
      <c r="G19" s="82">
        <f t="shared" si="0"/>
        <v>0.3444191869804007</v>
      </c>
      <c r="H19" s="19"/>
    </row>
    <row r="20" spans="1:8" ht="15.75">
      <c r="A20" s="13" t="s">
        <v>80</v>
      </c>
      <c r="B20" s="14"/>
      <c r="C20" s="15"/>
      <c r="D20" s="16">
        <v>1</v>
      </c>
      <c r="E20" s="17">
        <v>110873</v>
      </c>
      <c r="F20" s="17">
        <v>29430</v>
      </c>
      <c r="G20" s="82">
        <f t="shared" si="0"/>
        <v>0.2654388354243143</v>
      </c>
      <c r="H20" s="19"/>
    </row>
    <row r="21" spans="1:8" ht="15.75">
      <c r="A21" s="13" t="s">
        <v>25</v>
      </c>
      <c r="B21" s="14"/>
      <c r="C21" s="15"/>
      <c r="D21" s="16">
        <v>1</v>
      </c>
      <c r="E21" s="17">
        <v>29745</v>
      </c>
      <c r="F21" s="17">
        <v>-19345</v>
      </c>
      <c r="G21" s="82">
        <f t="shared" si="0"/>
        <v>-0.650361405278198</v>
      </c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121457</v>
      </c>
      <c r="F22" s="17">
        <v>38022</v>
      </c>
      <c r="G22" s="82">
        <f t="shared" si="0"/>
        <v>0.3130490626312193</v>
      </c>
      <c r="H22" s="19"/>
    </row>
    <row r="23" spans="1:8" ht="15.75">
      <c r="A23" s="13" t="s">
        <v>121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122</v>
      </c>
      <c r="B24" s="14"/>
      <c r="C24" s="15"/>
      <c r="D24" s="16">
        <v>6</v>
      </c>
      <c r="E24" s="17">
        <v>718634</v>
      </c>
      <c r="F24" s="17">
        <v>121232.5</v>
      </c>
      <c r="G24" s="82">
        <f>F24/E24</f>
        <v>0.1686985308237573</v>
      </c>
      <c r="H24" s="19"/>
    </row>
    <row r="25" spans="1:8" ht="15.75">
      <c r="A25" s="20" t="s">
        <v>27</v>
      </c>
      <c r="B25" s="14"/>
      <c r="C25" s="15"/>
      <c r="D25" s="16">
        <v>4</v>
      </c>
      <c r="E25" s="17">
        <v>803835</v>
      </c>
      <c r="F25" s="17">
        <v>178703</v>
      </c>
      <c r="G25" s="82">
        <f>F25/E25</f>
        <v>0.22231303687945908</v>
      </c>
      <c r="H25" s="19"/>
    </row>
    <row r="26" spans="1:8" ht="15.75">
      <c r="A26" s="20" t="s">
        <v>28</v>
      </c>
      <c r="B26" s="14"/>
      <c r="C26" s="15"/>
      <c r="D26" s="16">
        <v>13</v>
      </c>
      <c r="E26" s="17">
        <v>237280</v>
      </c>
      <c r="F26" s="17">
        <v>237280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27828</v>
      </c>
      <c r="F28" s="17">
        <v>-40463.48</v>
      </c>
      <c r="G28" s="82">
        <f>F28/E28</f>
        <v>-1.454056346126204</v>
      </c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259659</v>
      </c>
      <c r="F29" s="17">
        <v>50821.8</v>
      </c>
      <c r="G29" s="82">
        <f>F29/E29</f>
        <v>0.19572516261712478</v>
      </c>
      <c r="H29" s="19"/>
    </row>
    <row r="30" spans="1:8" ht="15.75">
      <c r="A30" s="21" t="s">
        <v>94</v>
      </c>
      <c r="B30" s="14"/>
      <c r="C30" s="15"/>
      <c r="D30" s="16">
        <v>1</v>
      </c>
      <c r="E30" s="17">
        <v>210228</v>
      </c>
      <c r="F30" s="17">
        <v>49035</v>
      </c>
      <c r="G30" s="82">
        <f>F30/E30</f>
        <v>0.233246760659855</v>
      </c>
      <c r="H30" s="19"/>
    </row>
    <row r="31" spans="1:8" ht="15.75">
      <c r="A31" s="21" t="s">
        <v>123</v>
      </c>
      <c r="B31" s="14"/>
      <c r="C31" s="15"/>
      <c r="D31" s="16">
        <v>1</v>
      </c>
      <c r="E31" s="17">
        <v>54320</v>
      </c>
      <c r="F31" s="17">
        <v>14343.5</v>
      </c>
      <c r="G31" s="82">
        <f>F31/E31</f>
        <v>0.2640555964653903</v>
      </c>
      <c r="H31" s="19"/>
    </row>
    <row r="32" spans="1:8" ht="15.75">
      <c r="A32" s="21" t="s">
        <v>70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36</v>
      </c>
      <c r="B33" s="14"/>
      <c r="C33" s="15"/>
      <c r="D33" s="16">
        <v>2</v>
      </c>
      <c r="E33" s="17">
        <v>276569</v>
      </c>
      <c r="F33" s="17">
        <v>97658</v>
      </c>
      <c r="G33" s="82">
        <f>F33/E33</f>
        <v>0.3531053733426378</v>
      </c>
      <c r="H33" s="19"/>
    </row>
    <row r="34" spans="1:8" ht="15.75">
      <c r="A34" s="21" t="s">
        <v>112</v>
      </c>
      <c r="B34" s="14"/>
      <c r="C34" s="15"/>
      <c r="D34" s="16">
        <v>2</v>
      </c>
      <c r="E34" s="17">
        <v>1566597</v>
      </c>
      <c r="F34" s="17">
        <v>278034</v>
      </c>
      <c r="G34" s="82">
        <f>F34/E34</f>
        <v>0.17747640267407636</v>
      </c>
      <c r="H34" s="19"/>
    </row>
    <row r="35" spans="1:8" ht="15">
      <c r="A35" s="23" t="s">
        <v>37</v>
      </c>
      <c r="B35" s="14"/>
      <c r="C35" s="15"/>
      <c r="D35" s="24"/>
      <c r="E35" s="73">
        <v>37920</v>
      </c>
      <c r="F35" s="17">
        <v>7584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69</v>
      </c>
      <c r="E39" s="34">
        <f>SUM(E9:E38)</f>
        <v>11232173</v>
      </c>
      <c r="F39" s="34">
        <f>SUM(F9:F38)</f>
        <v>2769316.82</v>
      </c>
      <c r="G39" s="84">
        <f>F39/E39</f>
        <v>0.2465521871858633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58</v>
      </c>
      <c r="E44" s="17">
        <v>7344035.15</v>
      </c>
      <c r="F44" s="17">
        <v>410127.88</v>
      </c>
      <c r="G44" s="82">
        <f>1-(+F44/E44)</f>
        <v>0.9441549677223426</v>
      </c>
      <c r="H44" s="19"/>
    </row>
    <row r="45" spans="1:8" ht="15.75">
      <c r="A45" s="48" t="s">
        <v>46</v>
      </c>
      <c r="B45" s="49"/>
      <c r="C45" s="15"/>
      <c r="D45" s="16">
        <v>3</v>
      </c>
      <c r="E45" s="17">
        <v>478249.4</v>
      </c>
      <c r="F45" s="17">
        <v>33213.32</v>
      </c>
      <c r="G45" s="82">
        <f>1-(+F45/E45)</f>
        <v>0.9305523017906556</v>
      </c>
      <c r="H45" s="19"/>
    </row>
    <row r="46" spans="1:8" ht="15.75">
      <c r="A46" s="48" t="s">
        <v>47</v>
      </c>
      <c r="B46" s="49"/>
      <c r="C46" s="15"/>
      <c r="D46" s="16">
        <v>250</v>
      </c>
      <c r="E46" s="17">
        <v>18846211</v>
      </c>
      <c r="F46" s="17">
        <v>1239171.66</v>
      </c>
      <c r="G46" s="82">
        <f>1-(+F46/E46)</f>
        <v>0.9342482337696421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49</v>
      </c>
      <c r="B48" s="49"/>
      <c r="C48" s="15"/>
      <c r="D48" s="16">
        <v>119</v>
      </c>
      <c r="E48" s="17">
        <v>8912747</v>
      </c>
      <c r="F48" s="17">
        <v>614964.55</v>
      </c>
      <c r="G48" s="82">
        <f aca="true" t="shared" si="1" ref="G48:G54">1-(+F48/E48)</f>
        <v>0.9310016821974191</v>
      </c>
      <c r="H48" s="19"/>
    </row>
    <row r="49" spans="1:8" ht="15.75">
      <c r="A49" s="48" t="s">
        <v>50</v>
      </c>
      <c r="B49" s="49"/>
      <c r="C49" s="15"/>
      <c r="D49" s="16">
        <v>5</v>
      </c>
      <c r="E49" s="17">
        <v>1432823</v>
      </c>
      <c r="F49" s="17">
        <v>42824</v>
      </c>
      <c r="G49" s="82">
        <f t="shared" si="1"/>
        <v>0.9701121492326686</v>
      </c>
      <c r="H49" s="19"/>
    </row>
    <row r="50" spans="1:8" ht="15.75">
      <c r="A50" s="48" t="s">
        <v>51</v>
      </c>
      <c r="B50" s="49"/>
      <c r="C50" s="15"/>
      <c r="D50" s="16">
        <v>24</v>
      </c>
      <c r="E50" s="17">
        <v>1986260</v>
      </c>
      <c r="F50" s="17">
        <v>137291.54</v>
      </c>
      <c r="G50" s="82">
        <f t="shared" si="1"/>
        <v>0.9308793712806984</v>
      </c>
      <c r="H50" s="19"/>
    </row>
    <row r="51" spans="1:8" ht="15.75">
      <c r="A51" s="48" t="s">
        <v>52</v>
      </c>
      <c r="B51" s="49"/>
      <c r="C51" s="15"/>
      <c r="D51" s="16">
        <v>4</v>
      </c>
      <c r="E51" s="17">
        <v>564700</v>
      </c>
      <c r="F51" s="17">
        <v>15380</v>
      </c>
      <c r="G51" s="82">
        <f t="shared" si="1"/>
        <v>0.9727642996281212</v>
      </c>
      <c r="H51" s="19"/>
    </row>
    <row r="52" spans="1:8" ht="15.75">
      <c r="A52" s="88" t="s">
        <v>53</v>
      </c>
      <c r="B52" s="49"/>
      <c r="C52" s="15"/>
      <c r="D52" s="16">
        <v>9</v>
      </c>
      <c r="E52" s="17">
        <v>345350</v>
      </c>
      <c r="F52" s="17">
        <v>34000</v>
      </c>
      <c r="G52" s="82">
        <f t="shared" si="1"/>
        <v>0.9015491530331547</v>
      </c>
      <c r="H52" s="19"/>
    </row>
    <row r="53" spans="1:8" ht="15.75">
      <c r="A53" s="89" t="s">
        <v>82</v>
      </c>
      <c r="B53" s="49"/>
      <c r="C53" s="15"/>
      <c r="D53" s="16">
        <v>5</v>
      </c>
      <c r="E53" s="17">
        <v>194000</v>
      </c>
      <c r="F53" s="17">
        <v>-72700</v>
      </c>
      <c r="G53" s="82">
        <f t="shared" si="1"/>
        <v>1.3747422680412371</v>
      </c>
      <c r="H53" s="19"/>
    </row>
    <row r="54" spans="1:8" ht="15.75">
      <c r="A54" s="48" t="s">
        <v>113</v>
      </c>
      <c r="B54" s="49"/>
      <c r="C54" s="15"/>
      <c r="D54" s="16">
        <v>1478</v>
      </c>
      <c r="E54" s="17">
        <v>75256678.54</v>
      </c>
      <c r="F54" s="17">
        <v>8040017.72</v>
      </c>
      <c r="G54" s="82">
        <f t="shared" si="1"/>
        <v>0.8931653924146199</v>
      </c>
      <c r="H54" s="19"/>
    </row>
    <row r="55" spans="1:8" ht="15.75">
      <c r="A55" s="90" t="s">
        <v>114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124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>
        <v>-51216.49</v>
      </c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>
        <v>82.2</v>
      </c>
      <c r="G59" s="83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59</v>
      </c>
      <c r="B62" s="31"/>
      <c r="C62" s="32"/>
      <c r="D62" s="33">
        <f>SUM(D44:D58)</f>
        <v>1955</v>
      </c>
      <c r="E62" s="34">
        <f>SUM(E44:E61)</f>
        <v>115361054.09</v>
      </c>
      <c r="F62" s="34">
        <f>SUM(F44:F61)</f>
        <v>10443156.379999999</v>
      </c>
      <c r="G62" s="91">
        <f>1-(+F62/E62)</f>
        <v>0.9094741595213522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59"/>
      <c r="D64" s="59"/>
      <c r="E64" s="59"/>
      <c r="F64" s="60">
        <f>F62+F39</f>
        <v>13212473.2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4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5.664062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NOVEMBER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126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7</v>
      </c>
      <c r="E9" s="17">
        <v>274974</v>
      </c>
      <c r="F9" s="17">
        <v>47475</v>
      </c>
      <c r="G9" s="82">
        <f>F9/E9</f>
        <v>0.17265268716314996</v>
      </c>
      <c r="H9" s="19"/>
    </row>
    <row r="10" spans="1:8" ht="15.75">
      <c r="A10" s="13" t="s">
        <v>12</v>
      </c>
      <c r="B10" s="14"/>
      <c r="C10" s="15"/>
      <c r="D10" s="16">
        <v>2</v>
      </c>
      <c r="E10" s="17">
        <v>376943</v>
      </c>
      <c r="F10" s="17">
        <v>93098</v>
      </c>
      <c r="G10" s="82">
        <f>F10/E10</f>
        <v>0.24698163913376825</v>
      </c>
      <c r="H10" s="19"/>
    </row>
    <row r="11" spans="1:8" ht="15.75">
      <c r="A11" s="13" t="s">
        <v>104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32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105</v>
      </c>
      <c r="B13" s="14"/>
      <c r="C13" s="15"/>
      <c r="D13" s="16">
        <v>4</v>
      </c>
      <c r="E13" s="17">
        <v>859312</v>
      </c>
      <c r="F13" s="17">
        <v>199284</v>
      </c>
      <c r="G13" s="82">
        <f>F13/E13</f>
        <v>0.2319111102835757</v>
      </c>
      <c r="H13" s="19"/>
    </row>
    <row r="14" spans="1:8" ht="15.75">
      <c r="A14" s="13" t="s">
        <v>106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107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153000</v>
      </c>
      <c r="F16" s="17">
        <v>44644.5</v>
      </c>
      <c r="G16" s="82">
        <f>F16/E16</f>
        <v>0.2917941176470588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375901</v>
      </c>
      <c r="F18" s="17">
        <v>111852</v>
      </c>
      <c r="G18" s="82">
        <f>F18/E18</f>
        <v>0.29755706954756705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82"/>
      <c r="H19" s="19"/>
    </row>
    <row r="20" spans="1:8" ht="15.75">
      <c r="A20" s="13" t="s">
        <v>80</v>
      </c>
      <c r="B20" s="14"/>
      <c r="C20" s="15"/>
      <c r="D20" s="16"/>
      <c r="E20" s="17"/>
      <c r="F20" s="17"/>
      <c r="G20" s="82"/>
      <c r="H20" s="19"/>
    </row>
    <row r="21" spans="1:8" ht="15.75">
      <c r="A21" s="13" t="s">
        <v>108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102</v>
      </c>
      <c r="B23" s="14"/>
      <c r="C23" s="15"/>
      <c r="D23" s="16">
        <v>1</v>
      </c>
      <c r="E23" s="17">
        <v>101495</v>
      </c>
      <c r="F23" s="17">
        <v>22448</v>
      </c>
      <c r="G23" s="82">
        <f>F23/E23</f>
        <v>0.22117345682053302</v>
      </c>
      <c r="H23" s="19"/>
    </row>
    <row r="24" spans="1:8" ht="15.75">
      <c r="A24" s="13" t="s">
        <v>109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61358</v>
      </c>
      <c r="F25" s="17">
        <v>5453.5</v>
      </c>
      <c r="G25" s="82">
        <f>F25/E25</f>
        <v>0.08888001564588155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82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82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116388</v>
      </c>
      <c r="F29" s="17">
        <v>36022</v>
      </c>
      <c r="G29" s="82">
        <f>F29/E29</f>
        <v>0.3094992610922088</v>
      </c>
      <c r="H29" s="19"/>
    </row>
    <row r="30" spans="1:8" ht="15.75">
      <c r="A30" s="21" t="s">
        <v>110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111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91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36</v>
      </c>
      <c r="B33" s="14"/>
      <c r="C33" s="15"/>
      <c r="D33" s="16"/>
      <c r="E33" s="17"/>
      <c r="F33" s="17"/>
      <c r="G33" s="82"/>
      <c r="H33" s="19"/>
    </row>
    <row r="34" spans="1:8" ht="15.75">
      <c r="A34" s="21" t="s">
        <v>112</v>
      </c>
      <c r="B34" s="14"/>
      <c r="C34" s="15"/>
      <c r="D34" s="16"/>
      <c r="E34" s="17"/>
      <c r="F34" s="17"/>
      <c r="G34" s="82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19</v>
      </c>
      <c r="E39" s="34">
        <f>SUM(E9:E38)</f>
        <v>2319371</v>
      </c>
      <c r="F39" s="34">
        <f>SUM(F9:F38)</f>
        <v>560277</v>
      </c>
      <c r="G39" s="84">
        <f>F39/E39</f>
        <v>0.2415641999490379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38</v>
      </c>
      <c r="E44" s="17">
        <v>3831624.8</v>
      </c>
      <c r="F44" s="17">
        <v>185725.2</v>
      </c>
      <c r="G44" s="82">
        <f>1-(+F44/E44)</f>
        <v>0.9515283437981714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216</v>
      </c>
      <c r="E46" s="17">
        <v>15400909.75</v>
      </c>
      <c r="F46" s="17">
        <v>780957.69</v>
      </c>
      <c r="G46" s="82">
        <f aca="true" t="shared" si="0" ref="G46:G52">1-(+F46/E46)</f>
        <v>0.9492914572790091</v>
      </c>
      <c r="H46" s="19"/>
    </row>
    <row r="47" spans="1:8" ht="15.75">
      <c r="A47" s="48" t="s">
        <v>48</v>
      </c>
      <c r="B47" s="49"/>
      <c r="C47" s="15"/>
      <c r="D47" s="16">
        <v>28</v>
      </c>
      <c r="E47" s="17">
        <v>1749447</v>
      </c>
      <c r="F47" s="17">
        <v>129220.71</v>
      </c>
      <c r="G47" s="82">
        <f t="shared" si="0"/>
        <v>0.9261362533417703</v>
      </c>
      <c r="H47" s="19"/>
    </row>
    <row r="48" spans="1:8" ht="15.75">
      <c r="A48" s="48" t="s">
        <v>49</v>
      </c>
      <c r="B48" s="49"/>
      <c r="C48" s="15"/>
      <c r="D48" s="16">
        <v>152</v>
      </c>
      <c r="E48" s="17">
        <v>15441126</v>
      </c>
      <c r="F48" s="17">
        <v>1164075</v>
      </c>
      <c r="G48" s="82">
        <f t="shared" si="0"/>
        <v>0.9246120393033513</v>
      </c>
      <c r="H48" s="19"/>
    </row>
    <row r="49" spans="1:8" ht="15.75">
      <c r="A49" s="48" t="s">
        <v>50</v>
      </c>
      <c r="B49" s="49"/>
      <c r="C49" s="15"/>
      <c r="D49" s="16">
        <v>6</v>
      </c>
      <c r="E49" s="17">
        <v>2169057</v>
      </c>
      <c r="F49" s="17">
        <v>94639</v>
      </c>
      <c r="G49" s="82">
        <f t="shared" si="0"/>
        <v>0.9563685970447066</v>
      </c>
      <c r="H49" s="19"/>
    </row>
    <row r="50" spans="1:8" ht="15.75">
      <c r="A50" s="48" t="s">
        <v>51</v>
      </c>
      <c r="B50" s="49"/>
      <c r="C50" s="15"/>
      <c r="D50" s="16">
        <v>4</v>
      </c>
      <c r="E50" s="17">
        <v>938865</v>
      </c>
      <c r="F50" s="17">
        <v>64005</v>
      </c>
      <c r="G50" s="82">
        <f t="shared" si="0"/>
        <v>0.9318272595101532</v>
      </c>
      <c r="H50" s="19"/>
    </row>
    <row r="51" spans="1:8" ht="15.75">
      <c r="A51" s="48" t="s">
        <v>52</v>
      </c>
      <c r="B51" s="49"/>
      <c r="C51" s="15"/>
      <c r="D51" s="16">
        <v>1</v>
      </c>
      <c r="E51" s="17">
        <v>269430</v>
      </c>
      <c r="F51" s="17">
        <v>16126.96</v>
      </c>
      <c r="G51" s="82">
        <f t="shared" si="0"/>
        <v>0.9401441561815685</v>
      </c>
      <c r="H51" s="19"/>
    </row>
    <row r="52" spans="1:8" ht="15.75">
      <c r="A52" s="88" t="s">
        <v>53</v>
      </c>
      <c r="B52" s="49"/>
      <c r="C52" s="15"/>
      <c r="D52" s="16">
        <v>1</v>
      </c>
      <c r="E52" s="17">
        <v>641925</v>
      </c>
      <c r="F52" s="17">
        <v>-11391.16</v>
      </c>
      <c r="G52" s="82">
        <f t="shared" si="0"/>
        <v>1.0177453129259648</v>
      </c>
      <c r="H52" s="19"/>
    </row>
    <row r="53" spans="1:8" ht="15.75">
      <c r="A53" s="89" t="s">
        <v>82</v>
      </c>
      <c r="B53" s="49"/>
      <c r="C53" s="15"/>
      <c r="D53" s="16"/>
      <c r="E53" s="17"/>
      <c r="F53" s="17"/>
      <c r="G53" s="82"/>
      <c r="H53" s="19"/>
    </row>
    <row r="54" spans="1:8" ht="15.75">
      <c r="A54" s="48" t="s">
        <v>113</v>
      </c>
      <c r="B54" s="49"/>
      <c r="C54" s="15"/>
      <c r="D54" s="16">
        <v>545</v>
      </c>
      <c r="E54" s="17">
        <v>29289300.35</v>
      </c>
      <c r="F54" s="17">
        <v>3417268.97</v>
      </c>
      <c r="G54" s="82">
        <f>1-(+F54/E54)</f>
        <v>0.8833270535941634</v>
      </c>
      <c r="H54" s="19"/>
    </row>
    <row r="55" spans="1:8" ht="15.75">
      <c r="A55" s="90" t="s">
        <v>114</v>
      </c>
      <c r="B55" s="51"/>
      <c r="C55" s="15"/>
      <c r="D55" s="16"/>
      <c r="E55" s="17"/>
      <c r="F55" s="17"/>
      <c r="G55" s="82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83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83"/>
      <c r="H58" s="19"/>
    </row>
    <row r="59" spans="1:8" ht="15">
      <c r="A59" s="23" t="s">
        <v>39</v>
      </c>
      <c r="B59" s="49"/>
      <c r="C59" s="32"/>
      <c r="D59" s="24"/>
      <c r="E59" s="73"/>
      <c r="F59" s="17"/>
      <c r="G59" s="83"/>
      <c r="H59" s="19"/>
    </row>
    <row r="60" spans="1:8" ht="15.75">
      <c r="A60" s="53"/>
      <c r="B60" s="28"/>
      <c r="C60" s="54"/>
      <c r="D60" s="24"/>
      <c r="E60" s="29"/>
      <c r="F60" s="29"/>
      <c r="G60" s="83"/>
      <c r="H60" s="2"/>
    </row>
    <row r="61" spans="1:8" ht="18">
      <c r="A61" s="31" t="s">
        <v>59</v>
      </c>
      <c r="B61" s="31"/>
      <c r="C61" s="59"/>
      <c r="D61" s="33">
        <f>SUM(D44:D57)</f>
        <v>991</v>
      </c>
      <c r="E61" s="34">
        <f>SUM(E44:E60)</f>
        <v>69731684.9</v>
      </c>
      <c r="F61" s="34">
        <f>SUM(F44:F60)</f>
        <v>5840627.369999999</v>
      </c>
      <c r="G61" s="91">
        <f>1-(+F61/E61)</f>
        <v>0.9162414133779234</v>
      </c>
      <c r="H61" s="2"/>
    </row>
    <row r="62" spans="1:8" ht="18">
      <c r="A62" s="61"/>
      <c r="B62" s="62"/>
      <c r="C62" s="62"/>
      <c r="D62" s="55"/>
      <c r="E62" s="56"/>
      <c r="F62" s="57"/>
      <c r="G62" s="57"/>
      <c r="H62" s="2"/>
    </row>
    <row r="63" spans="1:8" ht="18">
      <c r="A63" s="58" t="s">
        <v>60</v>
      </c>
      <c r="B63" s="63"/>
      <c r="C63" s="63"/>
      <c r="D63" s="59"/>
      <c r="E63" s="59"/>
      <c r="F63" s="60">
        <f>F61+F39</f>
        <v>6400904.369999999</v>
      </c>
      <c r="G63" s="59"/>
      <c r="H63" s="2"/>
    </row>
    <row r="64" spans="1:8" ht="18">
      <c r="A64" s="58"/>
      <c r="B64" s="63"/>
      <c r="C64" s="63"/>
      <c r="D64" s="59"/>
      <c r="E64" s="59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8">
      <c r="A67" s="4"/>
      <c r="B67" s="62"/>
      <c r="C67" s="62"/>
      <c r="D67" s="62"/>
      <c r="E67" s="62"/>
      <c r="F67" s="60"/>
      <c r="G67" s="62"/>
      <c r="H67" s="2"/>
    </row>
    <row r="68" ht="15">
      <c r="A68" s="65" t="s">
        <v>64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5.664062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NOVEMBER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127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144956</v>
      </c>
      <c r="F9" s="17">
        <v>28043.5</v>
      </c>
      <c r="G9" s="18">
        <f>F9/E9</f>
        <v>0.19346215403294792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100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68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101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209222</v>
      </c>
      <c r="F18" s="17">
        <v>87925.5</v>
      </c>
      <c r="G18" s="18">
        <f>F18/E18</f>
        <v>0.42024978252765005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102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82648</v>
      </c>
      <c r="F25" s="17">
        <v>23004</v>
      </c>
      <c r="G25" s="18">
        <f>F25/E25</f>
        <v>0.27833704384861097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81571</v>
      </c>
      <c r="F29" s="17">
        <v>22491</v>
      </c>
      <c r="G29" s="18">
        <f>F29/E29</f>
        <v>0.27572298978803744</v>
      </c>
      <c r="H29" s="19"/>
    </row>
    <row r="30" spans="1:8" ht="15.75">
      <c r="A30" s="21" t="s">
        <v>80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36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71</v>
      </c>
      <c r="B32" s="14"/>
      <c r="C32" s="15"/>
      <c r="D32" s="16">
        <v>1</v>
      </c>
      <c r="E32" s="17">
        <v>134430</v>
      </c>
      <c r="F32" s="17">
        <v>45302</v>
      </c>
      <c r="G32" s="18">
        <f>F32/E32</f>
        <v>0.3369932306776761</v>
      </c>
      <c r="H32" s="19"/>
    </row>
    <row r="33" spans="1:8" ht="15.75">
      <c r="A33" s="21" t="s">
        <v>89</v>
      </c>
      <c r="B33" s="14"/>
      <c r="C33" s="15"/>
      <c r="D33" s="16">
        <v>3</v>
      </c>
      <c r="E33" s="17">
        <v>420118</v>
      </c>
      <c r="F33" s="17">
        <v>84531.5</v>
      </c>
      <c r="G33" s="18">
        <f>F33/E33</f>
        <v>0.20120894605801226</v>
      </c>
      <c r="H33" s="19"/>
    </row>
    <row r="34" spans="1:8" ht="15.75">
      <c r="A34" s="21" t="s">
        <v>77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11</v>
      </c>
      <c r="E39" s="34">
        <f>SUM(E9:E38)</f>
        <v>1072945</v>
      </c>
      <c r="F39" s="34">
        <f>SUM(F9:F38)</f>
        <v>291297.5</v>
      </c>
      <c r="G39" s="35">
        <f>F39/E39</f>
        <v>0.2714934129894822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/>
      <c r="E44" s="17"/>
      <c r="F44" s="17"/>
      <c r="G44" s="18"/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36</v>
      </c>
      <c r="E46" s="17">
        <v>3809626</v>
      </c>
      <c r="F46" s="17">
        <v>183963.27</v>
      </c>
      <c r="G46" s="18">
        <f>1-(+F46/E46)</f>
        <v>0.9517109369791156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49</v>
      </c>
      <c r="B48" s="49"/>
      <c r="C48" s="15"/>
      <c r="D48" s="16">
        <v>36</v>
      </c>
      <c r="E48" s="17">
        <v>2678106</v>
      </c>
      <c r="F48" s="17">
        <v>169746.31</v>
      </c>
      <c r="G48" s="18">
        <f>1-(+F48/E48)</f>
        <v>0.9366170308419458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4</v>
      </c>
      <c r="E50" s="17">
        <v>260315</v>
      </c>
      <c r="F50" s="17">
        <v>8905</v>
      </c>
      <c r="G50" s="18">
        <f>1-(+F50/E50)</f>
        <v>0.9657914449801203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83</v>
      </c>
      <c r="B53" s="51"/>
      <c r="C53" s="15"/>
      <c r="D53" s="93">
        <v>481</v>
      </c>
      <c r="E53" s="94">
        <v>28037399</v>
      </c>
      <c r="F53" s="94">
        <v>2697244.29</v>
      </c>
      <c r="G53" s="18">
        <f>1-(+F53/E53)</f>
        <v>0.9037983412798027</v>
      </c>
      <c r="H53" s="19"/>
    </row>
    <row r="54" spans="1:8" ht="15.75">
      <c r="A54" s="48" t="s">
        <v>84</v>
      </c>
      <c r="B54" s="51"/>
      <c r="C54" s="15"/>
      <c r="D54" s="16"/>
      <c r="E54" s="17"/>
      <c r="F54" s="17"/>
      <c r="G54" s="18"/>
      <c r="H54" s="19"/>
    </row>
    <row r="55" spans="1:8" ht="15">
      <c r="A55" s="23" t="s">
        <v>56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557</v>
      </c>
      <c r="E60" s="34">
        <f>SUM(E44:E59)</f>
        <v>34785446</v>
      </c>
      <c r="F60" s="34">
        <f>SUM(F44:F59)</f>
        <v>3059858.87</v>
      </c>
      <c r="G60" s="35">
        <f>1-(F60/E60)</f>
        <v>0.9120362329118907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60</v>
      </c>
      <c r="B62" s="59"/>
      <c r="C62" s="62"/>
      <c r="D62" s="78"/>
      <c r="E62" s="59"/>
      <c r="F62" s="60">
        <f>F60+F39</f>
        <v>3351156.37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1" sqref="A1"/>
    </sheetView>
  </sheetViews>
  <sheetFormatPr defaultColWidth="8.5546875" defaultRowHeight="15"/>
  <cols>
    <col min="1" max="1" width="35.21484375" style="96" customWidth="1"/>
    <col min="2" max="2" width="24.5546875" style="96" customWidth="1"/>
    <col min="3" max="16384" width="8.5546875" style="96" customWidth="1"/>
  </cols>
  <sheetData>
    <row r="1" spans="1:4" ht="23.25">
      <c r="A1" s="95" t="s">
        <v>0</v>
      </c>
      <c r="B1" s="59"/>
      <c r="C1" s="60"/>
      <c r="D1" s="59"/>
    </row>
    <row r="2" spans="1:4" ht="23.25">
      <c r="A2" s="95" t="s">
        <v>1</v>
      </c>
      <c r="B2" s="59"/>
      <c r="C2" s="32"/>
      <c r="D2" s="32"/>
    </row>
    <row r="3" spans="1:4" ht="23.25">
      <c r="A3" s="95" t="s">
        <v>128</v>
      </c>
      <c r="B3" s="59"/>
      <c r="C3" s="32"/>
      <c r="D3" s="32"/>
    </row>
    <row r="4" spans="1:4" ht="23.25">
      <c r="A4" s="95" t="str">
        <f>ARG!$A$3</f>
        <v>MONTH ENDED:      NOVEMBER 2011</v>
      </c>
      <c r="B4" s="59"/>
      <c r="C4" s="32"/>
      <c r="D4" s="32"/>
    </row>
    <row r="5" spans="1:4" ht="24" thickBot="1">
      <c r="A5" s="95"/>
      <c r="B5" s="59"/>
      <c r="C5" s="32"/>
      <c r="D5" s="32"/>
    </row>
    <row r="6" spans="1:4" ht="21" thickTop="1">
      <c r="A6" s="97" t="s">
        <v>129</v>
      </c>
      <c r="B6" s="98">
        <f>ARG!$D$39+LADYLUCK!$D$39+HARMH!$D$40+HARNKC!$D$40+ISLE!$D$39+AMERKC!$D$39+AMERSC!$D$39+STJO!$D$39+LAGRANGE!$D$39+ISLEBV!$D$39+LUMIERE!$D$39+RIVERCITY!$D$39</f>
        <v>527</v>
      </c>
      <c r="C6" s="99"/>
      <c r="D6" s="32"/>
    </row>
    <row r="7" spans="1:4" ht="20.25">
      <c r="A7" s="100" t="s">
        <v>130</v>
      </c>
      <c r="B7" s="101">
        <f>ARG!$E$39+LADYLUCK!$E$39+HARMH!$E$40+HARNKC!$E$40+ISLE!$E$39+AMERKC!$E$39+AMERSC!$E$39+STJO!$E$39+LAGRANGE!$E$39+ISLEBV!$E$39+LUMIERE!$E$39+RIVERCITY!$E$39</f>
        <v>81691224.9</v>
      </c>
      <c r="C7" s="99"/>
      <c r="D7" s="32"/>
    </row>
    <row r="8" spans="1:4" ht="20.25">
      <c r="A8" s="100" t="s">
        <v>131</v>
      </c>
      <c r="B8" s="101">
        <f>ARG!$F$39+LADYLUCK!$F$39+HARMH!$F$40+HARNKC!$F$40+ISLE!$F$39+AMERKC!$F$39+AMERSC!$F$39+STJO!$F$39+LAGRANGE!$F$39+ISLEBV!$F$39+LUMIERE!$F$39+RIVERCITY!$F$39</f>
        <v>17941951.51</v>
      </c>
      <c r="C8" s="99"/>
      <c r="D8" s="32"/>
    </row>
    <row r="9" spans="1:4" ht="20.25">
      <c r="A9" s="100" t="s">
        <v>132</v>
      </c>
      <c r="B9" s="102">
        <f>B8/B7</f>
        <v>0.2196313194221672</v>
      </c>
      <c r="C9" s="99"/>
      <c r="D9" s="32"/>
    </row>
    <row r="10" spans="1:4" ht="20.25">
      <c r="A10" s="103"/>
      <c r="B10" s="104"/>
      <c r="C10" s="99"/>
      <c r="D10" s="32"/>
    </row>
    <row r="11" spans="1:4" ht="20.25">
      <c r="A11" s="100" t="s">
        <v>133</v>
      </c>
      <c r="B11" s="105">
        <f>ARG!$D$60+LADYLUCK!$D$60+HARMH!$D$62+HARNKC!$D$62+ISLE!$D$61+AMERKC!$D$61+AMERSC!$D$61+STJO!$D$60+LAGRANGE!$D$60+ISLEBV!$D$61+LUMIERE!$D$62+RIVERCITY!$D$62</f>
        <v>19155</v>
      </c>
      <c r="C11" s="99"/>
      <c r="D11" s="32"/>
    </row>
    <row r="12" spans="1:4" ht="20.25">
      <c r="A12" s="100" t="s">
        <v>134</v>
      </c>
      <c r="B12" s="101">
        <f>ARG!$E$60+LADYLUCK!$E$60+HARMH!$E$62+HARNKC!$E$62+ISLE!$E$61+AMERKC!$E$61+AMERSC!$E$61+STJO!$E$60+LAGRANGE!$E$60+ISLEBV!$E$61+LUMIERE!$E$62+RIVERCITY!$E$62</f>
        <v>1374366315.77</v>
      </c>
      <c r="C12" s="99"/>
      <c r="D12" s="32"/>
    </row>
    <row r="13" spans="1:4" ht="20.25">
      <c r="A13" s="100" t="s">
        <v>135</v>
      </c>
      <c r="B13" s="101">
        <f>ARG!$F$60+LADYLUCK!$F$60+HARMH!$F$62+HARNKC!$F$62+ISLE!$F$61+AMERKC!$F$61+AMERSC!$F$61+STJO!$F$60+LAGRANGE!$F$60+ISLEBV!$F$61+LUMIERE!$F$62+RIVERCITY!$F$62</f>
        <v>125781921.71000001</v>
      </c>
      <c r="C13" s="99"/>
      <c r="D13" s="32"/>
    </row>
    <row r="14" spans="1:4" ht="20.25">
      <c r="A14" s="100" t="s">
        <v>136</v>
      </c>
      <c r="B14" s="102">
        <f>1-(B13/B12)</f>
        <v>0.9084800607620177</v>
      </c>
      <c r="C14" s="99"/>
      <c r="D14" s="32"/>
    </row>
    <row r="15" spans="1:4" ht="20.25">
      <c r="A15" s="103"/>
      <c r="B15" s="106"/>
      <c r="C15" s="99"/>
      <c r="D15" s="32"/>
    </row>
    <row r="16" spans="1:4" ht="20.25">
      <c r="A16" s="100" t="s">
        <v>137</v>
      </c>
      <c r="B16" s="101">
        <f>B13+B8</f>
        <v>143723873.22</v>
      </c>
      <c r="C16" s="99"/>
      <c r="D16" s="32"/>
    </row>
    <row r="17" spans="1:4" ht="21" thickBot="1">
      <c r="A17" s="103"/>
      <c r="B17" s="104"/>
      <c r="C17" s="99"/>
      <c r="D17" s="32"/>
    </row>
    <row r="18" spans="1:4" ht="18.75" thickTop="1">
      <c r="A18" s="107"/>
      <c r="B18" s="108"/>
      <c r="C18" s="32"/>
      <c r="D18" s="32"/>
    </row>
    <row r="19" spans="1:4" ht="15">
      <c r="A19" s="32"/>
      <c r="B19" s="32"/>
      <c r="C19" s="32"/>
      <c r="D19" s="32"/>
    </row>
    <row r="20" spans="1:4" ht="15.75">
      <c r="A20" s="109" t="s">
        <v>64</v>
      </c>
      <c r="B20" s="32"/>
      <c r="C20" s="32"/>
      <c r="D20" s="32"/>
    </row>
    <row r="21" spans="1:4" ht="18">
      <c r="A21" s="110"/>
      <c r="B21" s="32"/>
      <c r="C21" s="32"/>
      <c r="D21" s="3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6" width="12.99609375" style="3" customWidth="1"/>
    <col min="7" max="7" width="11.9960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NOVEMBER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72" t="s">
        <v>65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28156</v>
      </c>
      <c r="F9" s="17">
        <v>6408.5</v>
      </c>
      <c r="G9" s="18">
        <f>F9/E9</f>
        <v>0.2276069043898281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13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15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17</v>
      </c>
      <c r="B15" s="14"/>
      <c r="C15" s="15"/>
      <c r="D15" s="16">
        <v>1</v>
      </c>
      <c r="E15" s="17">
        <v>89027</v>
      </c>
      <c r="F15" s="17">
        <v>-2038.5</v>
      </c>
      <c r="G15" s="18">
        <f>F15/E15</f>
        <v>-0.022897547934896154</v>
      </c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77022</v>
      </c>
      <c r="F16" s="17">
        <v>33605.5</v>
      </c>
      <c r="G16" s="18">
        <f>F16/E16</f>
        <v>0.43631040481940225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333252</v>
      </c>
      <c r="F18" s="17">
        <v>69627</v>
      </c>
      <c r="G18" s="18">
        <f>F18/E18</f>
        <v>0.20893197940297434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23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16254</v>
      </c>
      <c r="F25" s="17">
        <v>6613</v>
      </c>
      <c r="G25" s="18">
        <f>F25/E25</f>
        <v>0.40685369755137196</v>
      </c>
      <c r="H25" s="19"/>
    </row>
    <row r="26" spans="1:8" ht="15.75">
      <c r="A26" s="20" t="s">
        <v>28</v>
      </c>
      <c r="B26" s="14"/>
      <c r="C26" s="15"/>
      <c r="D26" s="16">
        <v>3</v>
      </c>
      <c r="E26" s="17">
        <v>9721</v>
      </c>
      <c r="F26" s="17">
        <v>9721</v>
      </c>
      <c r="G26" s="18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105318</v>
      </c>
      <c r="F29" s="17">
        <v>36137</v>
      </c>
      <c r="G29" s="18">
        <f>F29/E29</f>
        <v>0.34312273305607777</v>
      </c>
      <c r="H29" s="19"/>
    </row>
    <row r="30" spans="1:8" ht="15.75">
      <c r="A30" s="21" t="s">
        <v>32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33</v>
      </c>
      <c r="B31" s="14"/>
      <c r="C31" s="15"/>
      <c r="D31" s="16">
        <v>2</v>
      </c>
      <c r="E31" s="17">
        <v>393300</v>
      </c>
      <c r="F31" s="17">
        <v>75731</v>
      </c>
      <c r="G31" s="18">
        <f>F31/E31</f>
        <v>0.1925527587083651</v>
      </c>
      <c r="H31" s="19"/>
    </row>
    <row r="32" spans="1:8" ht="15.75">
      <c r="A32" s="21" t="s">
        <v>34</v>
      </c>
      <c r="B32" s="14"/>
      <c r="C32" s="15"/>
      <c r="D32" s="16">
        <v>1</v>
      </c>
      <c r="E32" s="17">
        <v>31802</v>
      </c>
      <c r="F32" s="17">
        <v>13617</v>
      </c>
      <c r="G32" s="18">
        <f>F32/E32</f>
        <v>0.42818061757122194</v>
      </c>
      <c r="H32" s="19"/>
    </row>
    <row r="33" spans="1:8" ht="15.75">
      <c r="A33" s="21" t="s">
        <v>35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36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14</v>
      </c>
      <c r="E39" s="34">
        <f>SUM(E9:E38)</f>
        <v>1083852</v>
      </c>
      <c r="F39" s="34">
        <f>SUM(F9:F38)</f>
        <v>249421.5</v>
      </c>
      <c r="G39" s="35">
        <f>F39/E39</f>
        <v>0.23012505397415883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27</v>
      </c>
      <c r="E44" s="17">
        <v>532568.37</v>
      </c>
      <c r="F44" s="17">
        <v>55607</v>
      </c>
      <c r="G44" s="18">
        <f>1-(+F44/E44)</f>
        <v>0.8955871149463871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208</v>
      </c>
      <c r="E46" s="17">
        <v>4302034.5</v>
      </c>
      <c r="F46" s="17">
        <v>424027.91</v>
      </c>
      <c r="G46" s="18">
        <f>1-(+F46/E46)</f>
        <v>0.901435492904578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49</v>
      </c>
      <c r="B48" s="49"/>
      <c r="C48" s="15"/>
      <c r="D48" s="16">
        <v>25</v>
      </c>
      <c r="E48" s="17">
        <v>1438959</v>
      </c>
      <c r="F48" s="17">
        <v>142395.75</v>
      </c>
      <c r="G48" s="18">
        <f>1-(+F48/E48)</f>
        <v>0.9010425244916638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5</v>
      </c>
      <c r="E50" s="17">
        <v>512620</v>
      </c>
      <c r="F50" s="17">
        <v>54440</v>
      </c>
      <c r="G50" s="18">
        <f>1-(+F50/E50)</f>
        <v>0.8938004759861106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54</v>
      </c>
      <c r="B53" s="51"/>
      <c r="C53" s="15"/>
      <c r="D53" s="16">
        <v>325</v>
      </c>
      <c r="E53" s="17">
        <v>14059856.7</v>
      </c>
      <c r="F53" s="17">
        <v>1657790.38</v>
      </c>
      <c r="G53" s="18">
        <f>1-(+F53/E53)</f>
        <v>0.8820905208799177</v>
      </c>
      <c r="H53" s="19"/>
    </row>
    <row r="54" spans="1:8" ht="15.75">
      <c r="A54" s="50" t="s">
        <v>55</v>
      </c>
      <c r="B54" s="51"/>
      <c r="C54" s="15"/>
      <c r="D54" s="16"/>
      <c r="E54" s="17"/>
      <c r="F54" s="17"/>
      <c r="G54" s="18"/>
      <c r="H54" s="19"/>
    </row>
    <row r="55" spans="1:8" ht="15">
      <c r="A55" s="52" t="s">
        <v>56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74"/>
      <c r="F56" s="17">
        <v>-2056.83</v>
      </c>
      <c r="G56" s="26"/>
      <c r="H56" s="19"/>
    </row>
    <row r="57" spans="1:8" ht="15">
      <c r="A57" s="23" t="s">
        <v>58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590</v>
      </c>
      <c r="E60" s="34">
        <f>SUM(E44:E59)</f>
        <v>20846038.57</v>
      </c>
      <c r="F60" s="34">
        <f>SUM(F44:F59)</f>
        <v>2332204.21</v>
      </c>
      <c r="G60" s="35">
        <f>1-(F60/E60)</f>
        <v>0.8881224266102852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60</v>
      </c>
      <c r="B62" s="59"/>
      <c r="C62" s="62"/>
      <c r="D62" s="78"/>
      <c r="E62" s="59"/>
      <c r="F62" s="60">
        <f>F60+F39</f>
        <v>2581625.71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66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NOVEMBER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19</v>
      </c>
      <c r="E9" s="17">
        <v>1681931</v>
      </c>
      <c r="F9" s="17">
        <v>317195.5</v>
      </c>
      <c r="G9" s="18">
        <f>F9/E9</f>
        <v>0.18859007890335572</v>
      </c>
      <c r="H9" s="19"/>
    </row>
    <row r="10" spans="1:8" ht="15.75">
      <c r="A10" s="13" t="s">
        <v>12</v>
      </c>
      <c r="B10" s="14"/>
      <c r="C10" s="15"/>
      <c r="D10" s="16">
        <v>4</v>
      </c>
      <c r="E10" s="17">
        <v>1109554</v>
      </c>
      <c r="F10" s="17">
        <v>251165.5</v>
      </c>
      <c r="G10" s="18">
        <f>F10/E10</f>
        <v>0.22636617956404104</v>
      </c>
      <c r="H10" s="19"/>
    </row>
    <row r="11" spans="1:8" ht="15.75">
      <c r="A11" s="13" t="s">
        <v>68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69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70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32</v>
      </c>
      <c r="B14" s="14"/>
      <c r="C14" s="15"/>
      <c r="D14" s="16">
        <v>1</v>
      </c>
      <c r="E14" s="17">
        <v>212883</v>
      </c>
      <c r="F14" s="17">
        <v>55306.5</v>
      </c>
      <c r="G14" s="18">
        <f>F14/E14</f>
        <v>0.25979763532081</v>
      </c>
      <c r="H14" s="19"/>
    </row>
    <row r="15" spans="1:8" ht="15.75">
      <c r="A15" s="13" t="s">
        <v>71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19</v>
      </c>
      <c r="B16" s="14"/>
      <c r="C16" s="15"/>
      <c r="D16" s="16">
        <v>1</v>
      </c>
      <c r="E16" s="17">
        <v>159159</v>
      </c>
      <c r="F16" s="17">
        <v>44023.31</v>
      </c>
      <c r="G16" s="18">
        <f>F16/E16</f>
        <v>0.2765995639580545</v>
      </c>
      <c r="H16" s="19"/>
    </row>
    <row r="17" spans="1:8" ht="15.75">
      <c r="A17" s="13" t="s">
        <v>20</v>
      </c>
      <c r="B17" s="14"/>
      <c r="C17" s="15"/>
      <c r="D17" s="16">
        <v>4</v>
      </c>
      <c r="E17" s="17">
        <v>1418357</v>
      </c>
      <c r="F17" s="17">
        <v>272808</v>
      </c>
      <c r="G17" s="18">
        <f>F17/E17</f>
        <v>0.19234085635703846</v>
      </c>
      <c r="H17" s="19"/>
    </row>
    <row r="18" spans="1:8" ht="15.75">
      <c r="A18" s="13" t="s">
        <v>21</v>
      </c>
      <c r="B18" s="14"/>
      <c r="C18" s="15"/>
      <c r="D18" s="16">
        <v>1</v>
      </c>
      <c r="E18" s="17">
        <v>1041795</v>
      </c>
      <c r="F18" s="17">
        <v>304517</v>
      </c>
      <c r="G18" s="18">
        <f>F18/E18</f>
        <v>0.29230030860198025</v>
      </c>
      <c r="H18" s="19"/>
    </row>
    <row r="19" spans="1:8" ht="15.75">
      <c r="A19" s="13" t="s">
        <v>72</v>
      </c>
      <c r="B19" s="14"/>
      <c r="C19" s="15"/>
      <c r="D19" s="16">
        <v>2</v>
      </c>
      <c r="E19" s="17">
        <v>619529</v>
      </c>
      <c r="F19" s="17">
        <v>200042.9</v>
      </c>
      <c r="G19" s="18">
        <f>F19/E19</f>
        <v>0.32289513485244437</v>
      </c>
      <c r="H19" s="19"/>
    </row>
    <row r="20" spans="1:8" ht="15.75">
      <c r="A20" s="13" t="s">
        <v>24</v>
      </c>
      <c r="B20" s="14"/>
      <c r="C20" s="15"/>
      <c r="D20" s="16">
        <v>2</v>
      </c>
      <c r="E20" s="17">
        <v>219440</v>
      </c>
      <c r="F20" s="17">
        <v>68491</v>
      </c>
      <c r="G20" s="18">
        <f>F20/E20</f>
        <v>0.31211720743711263</v>
      </c>
      <c r="H20" s="19"/>
    </row>
    <row r="21" spans="1:8" ht="15.75">
      <c r="A21" s="13" t="s">
        <v>25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73</v>
      </c>
      <c r="B22" s="14"/>
      <c r="C22" s="15"/>
      <c r="D22" s="16">
        <v>2</v>
      </c>
      <c r="E22" s="17">
        <v>458264</v>
      </c>
      <c r="F22" s="17">
        <v>37408.5</v>
      </c>
      <c r="G22" s="18">
        <f>F22/E22</f>
        <v>0.0816308939825079</v>
      </c>
      <c r="H22" s="19"/>
    </row>
    <row r="23" spans="1:8" ht="15.75">
      <c r="A23" s="13" t="s">
        <v>74</v>
      </c>
      <c r="B23" s="14"/>
      <c r="C23" s="15"/>
      <c r="D23" s="16">
        <v>2</v>
      </c>
      <c r="E23" s="17">
        <v>1160202</v>
      </c>
      <c r="F23" s="17">
        <v>208844.5</v>
      </c>
      <c r="G23" s="18">
        <f>F23/E23</f>
        <v>0.18000701601962416</v>
      </c>
      <c r="H23" s="19"/>
    </row>
    <row r="24" spans="1:8" ht="15.75">
      <c r="A24" s="20" t="s">
        <v>27</v>
      </c>
      <c r="B24" s="14"/>
      <c r="C24" s="15"/>
      <c r="D24" s="16">
        <v>6</v>
      </c>
      <c r="E24" s="17">
        <v>971645</v>
      </c>
      <c r="F24" s="17">
        <v>214169.5</v>
      </c>
      <c r="G24" s="18">
        <f>F24/E24</f>
        <v>0.220419494774326</v>
      </c>
      <c r="H24" s="19"/>
    </row>
    <row r="25" spans="1:8" ht="15.75">
      <c r="A25" s="20" t="s">
        <v>28</v>
      </c>
      <c r="B25" s="14"/>
      <c r="C25" s="15"/>
      <c r="D25" s="16">
        <v>22</v>
      </c>
      <c r="E25" s="17">
        <v>351146</v>
      </c>
      <c r="F25" s="17">
        <v>351146</v>
      </c>
      <c r="G25" s="18">
        <f>F25/E25</f>
        <v>1</v>
      </c>
      <c r="H25" s="19"/>
    </row>
    <row r="26" spans="1:8" ht="15.75">
      <c r="A26" s="21" t="s">
        <v>29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30</v>
      </c>
      <c r="B27" s="14"/>
      <c r="C27" s="15"/>
      <c r="D27" s="16"/>
      <c r="E27" s="17">
        <v>82020.3</v>
      </c>
      <c r="F27" s="17">
        <v>67020.3</v>
      </c>
      <c r="G27" s="18">
        <f>F27/E27</f>
        <v>0.8171184450678673</v>
      </c>
      <c r="H27" s="19"/>
    </row>
    <row r="28" spans="1:8" ht="15.75">
      <c r="A28" s="13" t="s">
        <v>75</v>
      </c>
      <c r="B28" s="14"/>
      <c r="C28" s="15"/>
      <c r="D28" s="16">
        <v>1</v>
      </c>
      <c r="E28" s="17">
        <v>202170</v>
      </c>
      <c r="F28" s="17">
        <v>23130.5</v>
      </c>
      <c r="G28" s="18">
        <f>F28/E28</f>
        <v>0.11441113914032745</v>
      </c>
      <c r="H28" s="19"/>
    </row>
    <row r="29" spans="1:8" ht="15.75">
      <c r="A29" s="21" t="s">
        <v>31</v>
      </c>
      <c r="B29" s="14"/>
      <c r="C29" s="15"/>
      <c r="D29" s="16">
        <v>3</v>
      </c>
      <c r="E29" s="17">
        <v>565321</v>
      </c>
      <c r="F29" s="17">
        <v>169530</v>
      </c>
      <c r="G29" s="18">
        <f>F29/E29</f>
        <v>0.29988272149805156</v>
      </c>
      <c r="H29" s="19"/>
    </row>
    <row r="30" spans="1:8" ht="15.75">
      <c r="A30" s="21" t="s">
        <v>76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77</v>
      </c>
      <c r="B31" s="14"/>
      <c r="C31" s="15"/>
      <c r="D31" s="16"/>
      <c r="E31" s="22"/>
      <c r="F31" s="17"/>
      <c r="G31" s="18"/>
      <c r="H31" s="19"/>
    </row>
    <row r="32" spans="1:8" ht="15.75">
      <c r="A32" s="21" t="s">
        <v>78</v>
      </c>
      <c r="B32" s="14"/>
      <c r="C32" s="15"/>
      <c r="D32" s="16">
        <v>1</v>
      </c>
      <c r="E32" s="22">
        <v>174376</v>
      </c>
      <c r="F32" s="17">
        <v>27203</v>
      </c>
      <c r="G32" s="18">
        <f>F32/E32</f>
        <v>0.15600197274854338</v>
      </c>
      <c r="H32" s="19"/>
    </row>
    <row r="33" spans="1:8" ht="15.75">
      <c r="A33" s="21" t="s">
        <v>79</v>
      </c>
      <c r="B33" s="14"/>
      <c r="C33" s="15"/>
      <c r="D33" s="16">
        <v>8</v>
      </c>
      <c r="E33" s="22">
        <v>2617194</v>
      </c>
      <c r="F33" s="22">
        <v>526811</v>
      </c>
      <c r="G33" s="18">
        <f>F33/E33</f>
        <v>0.20128847918801587</v>
      </c>
      <c r="H33" s="19"/>
    </row>
    <row r="34" spans="1:8" ht="15.75">
      <c r="A34" s="13" t="s">
        <v>80</v>
      </c>
      <c r="B34" s="14"/>
      <c r="C34" s="15"/>
      <c r="D34" s="16">
        <v>1</v>
      </c>
      <c r="E34" s="17">
        <v>144633</v>
      </c>
      <c r="F34" s="17">
        <v>30274.5</v>
      </c>
      <c r="G34" s="18">
        <f>F34/E34</f>
        <v>0.2093194499180685</v>
      </c>
      <c r="H34" s="19"/>
    </row>
    <row r="35" spans="1:8" ht="15.75">
      <c r="A35" s="13" t="s">
        <v>81</v>
      </c>
      <c r="B35" s="14"/>
      <c r="C35" s="15"/>
      <c r="D35" s="16"/>
      <c r="E35" s="17"/>
      <c r="F35" s="17"/>
      <c r="G35" s="18"/>
      <c r="H35" s="19"/>
    </row>
    <row r="36" spans="1:8" ht="15">
      <c r="A36" s="23" t="s">
        <v>37</v>
      </c>
      <c r="B36" s="14"/>
      <c r="C36" s="15"/>
      <c r="D36" s="24"/>
      <c r="E36" s="25">
        <v>189220</v>
      </c>
      <c r="F36" s="17">
        <v>35944</v>
      </c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17"/>
      <c r="G37" s="26"/>
      <c r="H37" s="19"/>
    </row>
    <row r="38" spans="1:8" ht="15">
      <c r="A38" s="23" t="s">
        <v>39</v>
      </c>
      <c r="B38" s="14"/>
      <c r="C38" s="15"/>
      <c r="D38" s="24"/>
      <c r="E38" s="25"/>
      <c r="F38" s="22"/>
      <c r="G38" s="26"/>
      <c r="H38" s="19"/>
    </row>
    <row r="39" spans="1:8" ht="15">
      <c r="A39" s="27"/>
      <c r="B39" s="28"/>
      <c r="C39" s="32"/>
      <c r="D39" s="24"/>
      <c r="E39" s="29"/>
      <c r="F39" s="29"/>
      <c r="G39" s="26"/>
      <c r="H39" s="19"/>
    </row>
    <row r="40" spans="1:8" ht="15.75">
      <c r="A40" s="30" t="s">
        <v>40</v>
      </c>
      <c r="B40" s="31"/>
      <c r="C40" s="36"/>
      <c r="D40" s="33">
        <f>SUM(D9:D39)</f>
        <v>80</v>
      </c>
      <c r="E40" s="34">
        <f>SUM(E9:E39)</f>
        <v>13378839.3</v>
      </c>
      <c r="F40" s="34">
        <f>SUM(F9:F39)</f>
        <v>3205031.51</v>
      </c>
      <c r="G40" s="35">
        <f>F40/E40</f>
        <v>0.23955975837156512</v>
      </c>
      <c r="H40" s="2"/>
    </row>
    <row r="41" spans="1:8" ht="15.75">
      <c r="A41" s="36"/>
      <c r="B41" s="36"/>
      <c r="C41" s="41"/>
      <c r="D41" s="37"/>
      <c r="E41" s="38"/>
      <c r="F41" s="39"/>
      <c r="G41" s="39"/>
      <c r="H41" s="2"/>
    </row>
    <row r="42" spans="1:8" ht="18">
      <c r="A42" s="40" t="s">
        <v>41</v>
      </c>
      <c r="B42" s="41"/>
      <c r="C42" s="45"/>
      <c r="D42" s="42"/>
      <c r="E42" s="43"/>
      <c r="F42" s="44"/>
      <c r="G42" s="44"/>
      <c r="H42" s="2"/>
    </row>
    <row r="43" spans="1:8" ht="15.75">
      <c r="A43" s="45"/>
      <c r="B43" s="45"/>
      <c r="C43" s="45"/>
      <c r="D43" s="46"/>
      <c r="E43" s="42" t="s">
        <v>42</v>
      </c>
      <c r="F43" s="42" t="s">
        <v>42</v>
      </c>
      <c r="G43" s="42" t="s">
        <v>6</v>
      </c>
      <c r="H43" s="2"/>
    </row>
    <row r="44" spans="1:8" ht="15.75">
      <c r="A44" s="45"/>
      <c r="B44" s="45"/>
      <c r="C44" s="15"/>
      <c r="D44" s="46" t="s">
        <v>7</v>
      </c>
      <c r="E44" s="47" t="s">
        <v>43</v>
      </c>
      <c r="F44" s="44" t="s">
        <v>9</v>
      </c>
      <c r="G44" s="44" t="s">
        <v>44</v>
      </c>
      <c r="H44" s="19"/>
    </row>
    <row r="45" spans="1:8" ht="15.75">
      <c r="A45" s="48" t="s">
        <v>45</v>
      </c>
      <c r="B45" s="49"/>
      <c r="C45" s="15"/>
      <c r="D45" s="16">
        <v>181</v>
      </c>
      <c r="E45" s="17">
        <v>17148946.6</v>
      </c>
      <c r="F45" s="17">
        <v>1137417.14</v>
      </c>
      <c r="G45" s="18">
        <f aca="true" t="shared" si="0" ref="G45:G51">1-(+F45/E45)</f>
        <v>0.9336742269638882</v>
      </c>
      <c r="H45" s="19"/>
    </row>
    <row r="46" spans="1:8" ht="15.75">
      <c r="A46" s="48" t="s">
        <v>46</v>
      </c>
      <c r="B46" s="49"/>
      <c r="C46" s="15"/>
      <c r="D46" s="16">
        <v>12</v>
      </c>
      <c r="E46" s="17">
        <v>702710.4</v>
      </c>
      <c r="F46" s="17">
        <v>29393.15</v>
      </c>
      <c r="G46" s="18">
        <f t="shared" si="0"/>
        <v>0.9581717447187348</v>
      </c>
      <c r="H46" s="19"/>
    </row>
    <row r="47" spans="1:8" ht="15.75">
      <c r="A47" s="48" t="s">
        <v>47</v>
      </c>
      <c r="B47" s="49"/>
      <c r="C47" s="15"/>
      <c r="D47" s="16">
        <v>644</v>
      </c>
      <c r="E47" s="17">
        <v>52159273</v>
      </c>
      <c r="F47" s="17">
        <v>3441921.46</v>
      </c>
      <c r="G47" s="18">
        <f t="shared" si="0"/>
        <v>0.9340113222053535</v>
      </c>
      <c r="H47" s="19"/>
    </row>
    <row r="48" spans="1:8" ht="15.75">
      <c r="A48" s="48" t="s">
        <v>48</v>
      </c>
      <c r="B48" s="49"/>
      <c r="C48" s="15"/>
      <c r="D48" s="16">
        <v>63</v>
      </c>
      <c r="E48" s="17">
        <v>3620036</v>
      </c>
      <c r="F48" s="17">
        <v>213460</v>
      </c>
      <c r="G48" s="18">
        <f t="shared" si="0"/>
        <v>0.9410337355761103</v>
      </c>
      <c r="H48" s="19"/>
    </row>
    <row r="49" spans="1:8" ht="15.75">
      <c r="A49" s="48" t="s">
        <v>49</v>
      </c>
      <c r="B49" s="49"/>
      <c r="C49" s="15"/>
      <c r="D49" s="16">
        <v>249</v>
      </c>
      <c r="E49" s="17">
        <v>28397224</v>
      </c>
      <c r="F49" s="17">
        <v>1846814.66</v>
      </c>
      <c r="G49" s="18">
        <f t="shared" si="0"/>
        <v>0.9349649578423581</v>
      </c>
      <c r="H49" s="19"/>
    </row>
    <row r="50" spans="1:8" ht="15.75">
      <c r="A50" s="48" t="s">
        <v>50</v>
      </c>
      <c r="B50" s="49"/>
      <c r="C50" s="15"/>
      <c r="D50" s="16">
        <v>23</v>
      </c>
      <c r="E50" s="17">
        <v>2298824</v>
      </c>
      <c r="F50" s="17">
        <v>130929</v>
      </c>
      <c r="G50" s="18">
        <f t="shared" si="0"/>
        <v>0.9430452266028195</v>
      </c>
      <c r="H50" s="19"/>
    </row>
    <row r="51" spans="1:8" ht="15.75">
      <c r="A51" s="48" t="s">
        <v>51</v>
      </c>
      <c r="B51" s="49"/>
      <c r="C51" s="15"/>
      <c r="D51" s="16">
        <v>46</v>
      </c>
      <c r="E51" s="17">
        <v>5589805</v>
      </c>
      <c r="F51" s="17">
        <v>385730</v>
      </c>
      <c r="G51" s="18">
        <f t="shared" si="0"/>
        <v>0.9309940149969453</v>
      </c>
      <c r="H51" s="19"/>
    </row>
    <row r="52" spans="1:8" ht="15.75">
      <c r="A52" s="48" t="s">
        <v>52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53</v>
      </c>
      <c r="B53" s="49"/>
      <c r="C53" s="15"/>
      <c r="D53" s="16">
        <v>6</v>
      </c>
      <c r="E53" s="17">
        <v>805075</v>
      </c>
      <c r="F53" s="17">
        <v>25775</v>
      </c>
      <c r="G53" s="18">
        <f>1-(+F53/E53)</f>
        <v>0.9679843492842282</v>
      </c>
      <c r="H53" s="19"/>
    </row>
    <row r="54" spans="1:8" ht="15.75">
      <c r="A54" s="50" t="s">
        <v>82</v>
      </c>
      <c r="B54" s="51"/>
      <c r="C54" s="15"/>
      <c r="D54" s="16">
        <v>2</v>
      </c>
      <c r="E54" s="17">
        <v>171700</v>
      </c>
      <c r="F54" s="17">
        <v>2400</v>
      </c>
      <c r="G54" s="18">
        <f>1-(+F54/E54)</f>
        <v>0.9860221316249272</v>
      </c>
      <c r="H54" s="19"/>
    </row>
    <row r="55" spans="1:8" ht="15.75">
      <c r="A55" s="48" t="s">
        <v>83</v>
      </c>
      <c r="B55" s="51"/>
      <c r="C55" s="15"/>
      <c r="D55" s="16">
        <v>1266</v>
      </c>
      <c r="E55" s="17">
        <v>84821207.68</v>
      </c>
      <c r="F55" s="17">
        <v>10548577.85</v>
      </c>
      <c r="G55" s="18">
        <f>1-(+F55/E55)</f>
        <v>0.8756374951675293</v>
      </c>
      <c r="H55" s="19"/>
    </row>
    <row r="56" spans="1:8" ht="15.75">
      <c r="A56" s="48" t="s">
        <v>84</v>
      </c>
      <c r="B56" s="51"/>
      <c r="C56" s="15"/>
      <c r="D56" s="16">
        <v>2</v>
      </c>
      <c r="E56" s="17">
        <v>551101.29</v>
      </c>
      <c r="F56" s="17">
        <v>25028.12</v>
      </c>
      <c r="G56" s="18">
        <f>1-(+F56/E56)</f>
        <v>0.9545852632643992</v>
      </c>
      <c r="H56" s="19"/>
    </row>
    <row r="57" spans="1:8" ht="15">
      <c r="A57" s="52" t="s">
        <v>56</v>
      </c>
      <c r="B57" s="51"/>
      <c r="C57" s="15"/>
      <c r="D57" s="24"/>
      <c r="E57" s="74"/>
      <c r="F57" s="17"/>
      <c r="G57" s="26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26"/>
      <c r="H58" s="19"/>
    </row>
    <row r="59" spans="1:8" ht="15">
      <c r="A59" s="23" t="s">
        <v>58</v>
      </c>
      <c r="B59" s="49"/>
      <c r="C59" s="15"/>
      <c r="D59" s="24"/>
      <c r="E59" s="25"/>
      <c r="F59" s="17"/>
      <c r="G59" s="26"/>
      <c r="H59" s="19"/>
    </row>
    <row r="60" spans="1:8" ht="15">
      <c r="A60" s="23" t="s">
        <v>39</v>
      </c>
      <c r="B60" s="49"/>
      <c r="C60" s="15"/>
      <c r="D60" s="24"/>
      <c r="E60" s="25"/>
      <c r="F60" s="22"/>
      <c r="G60" s="26"/>
      <c r="H60" s="19"/>
    </row>
    <row r="61" spans="1:8" ht="15.75">
      <c r="A61" s="53"/>
      <c r="B61" s="28"/>
      <c r="C61" s="32"/>
      <c r="D61" s="24"/>
      <c r="E61" s="29"/>
      <c r="F61" s="29"/>
      <c r="G61" s="26"/>
      <c r="H61" s="19"/>
    </row>
    <row r="62" spans="1:8" ht="15.75">
      <c r="A62" s="31" t="s">
        <v>59</v>
      </c>
      <c r="B62" s="31"/>
      <c r="C62" s="54"/>
      <c r="D62" s="33">
        <f>SUM(D45:D58)</f>
        <v>2494</v>
      </c>
      <c r="E62" s="34">
        <f>SUM(E45:E61)</f>
        <v>196265902.97</v>
      </c>
      <c r="F62" s="34">
        <f>SUM(F45:F61)</f>
        <v>17787446.38</v>
      </c>
      <c r="G62" s="35">
        <f>1-(+F62/E62)</f>
        <v>0.9093706746264588</v>
      </c>
      <c r="H62" s="2"/>
    </row>
    <row r="63" spans="1:8" ht="18">
      <c r="A63" s="54"/>
      <c r="B63" s="54"/>
      <c r="C63" s="59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62"/>
      <c r="D64" s="59"/>
      <c r="E64" s="59"/>
      <c r="F64" s="60">
        <f>F62+F40</f>
        <v>20992477.89</v>
      </c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1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88671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NOVEMBER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14</v>
      </c>
      <c r="E9" s="17">
        <v>1178044</v>
      </c>
      <c r="F9" s="17">
        <v>108917.5</v>
      </c>
      <c r="G9" s="18">
        <f aca="true" t="shared" si="0" ref="G9:G15">F9/E9</f>
        <v>0.09245622404596093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2362042</v>
      </c>
      <c r="F10" s="17">
        <v>355733.5</v>
      </c>
      <c r="G10" s="80">
        <f t="shared" si="0"/>
        <v>0.1506042229562387</v>
      </c>
      <c r="H10" s="19"/>
    </row>
    <row r="11" spans="1:8" ht="15.75">
      <c r="A11" s="13" t="s">
        <v>68</v>
      </c>
      <c r="B11" s="14"/>
      <c r="C11" s="15"/>
      <c r="D11" s="16">
        <v>1</v>
      </c>
      <c r="E11" s="17">
        <v>184417</v>
      </c>
      <c r="F11" s="17">
        <v>31642</v>
      </c>
      <c r="G11" s="80">
        <f t="shared" si="0"/>
        <v>0.17157854210837395</v>
      </c>
      <c r="H11" s="19"/>
    </row>
    <row r="12" spans="1:8" ht="15.75">
      <c r="A12" s="13" t="s">
        <v>69</v>
      </c>
      <c r="B12" s="14"/>
      <c r="C12" s="15"/>
      <c r="D12" s="16">
        <v>1</v>
      </c>
      <c r="E12" s="17">
        <v>105372</v>
      </c>
      <c r="F12" s="17">
        <v>30885</v>
      </c>
      <c r="G12" s="80">
        <f t="shared" si="0"/>
        <v>0.29310443001936</v>
      </c>
      <c r="H12" s="19"/>
    </row>
    <row r="13" spans="1:8" ht="15.75">
      <c r="A13" s="13" t="s">
        <v>70</v>
      </c>
      <c r="B13" s="14"/>
      <c r="C13" s="15"/>
      <c r="D13" s="16">
        <v>1</v>
      </c>
      <c r="E13" s="17">
        <v>139272.5</v>
      </c>
      <c r="F13" s="17">
        <v>27459.5</v>
      </c>
      <c r="G13" s="80">
        <f t="shared" si="0"/>
        <v>0.1971638334918954</v>
      </c>
      <c r="H13" s="19"/>
    </row>
    <row r="14" spans="1:8" ht="15.75">
      <c r="A14" s="13" t="s">
        <v>32</v>
      </c>
      <c r="B14" s="14"/>
      <c r="C14" s="15"/>
      <c r="D14" s="16">
        <v>1</v>
      </c>
      <c r="E14" s="17">
        <v>325289</v>
      </c>
      <c r="F14" s="17">
        <v>90334</v>
      </c>
      <c r="G14" s="80">
        <f t="shared" si="0"/>
        <v>0.2777038264435625</v>
      </c>
      <c r="H14" s="19"/>
    </row>
    <row r="15" spans="1:8" ht="15.75">
      <c r="A15" s="13" t="s">
        <v>71</v>
      </c>
      <c r="B15" s="14"/>
      <c r="C15" s="15"/>
      <c r="D15" s="16">
        <v>1</v>
      </c>
      <c r="E15" s="17">
        <v>191410</v>
      </c>
      <c r="F15" s="17">
        <v>41975.5</v>
      </c>
      <c r="G15" s="80">
        <f t="shared" si="0"/>
        <v>0.21929627501175486</v>
      </c>
      <c r="H15" s="19"/>
    </row>
    <row r="16" spans="1:8" ht="15.75">
      <c r="A16" s="13" t="s">
        <v>19</v>
      </c>
      <c r="B16" s="14"/>
      <c r="C16" s="15"/>
      <c r="D16" s="16"/>
      <c r="E16" s="17"/>
      <c r="F16" s="17"/>
      <c r="G16" s="80"/>
      <c r="H16" s="19"/>
    </row>
    <row r="17" spans="1:8" ht="15.75">
      <c r="A17" s="13" t="s">
        <v>20</v>
      </c>
      <c r="B17" s="14"/>
      <c r="C17" s="15"/>
      <c r="D17" s="16">
        <v>3</v>
      </c>
      <c r="E17" s="17">
        <v>1514833</v>
      </c>
      <c r="F17" s="17">
        <v>417315</v>
      </c>
      <c r="G17" s="18">
        <f>F17/E17</f>
        <v>0.2754858126275306</v>
      </c>
      <c r="H17" s="19"/>
    </row>
    <row r="18" spans="1:8" ht="15.75">
      <c r="A18" s="13" t="s">
        <v>21</v>
      </c>
      <c r="B18" s="14"/>
      <c r="C18" s="15"/>
      <c r="D18" s="16">
        <v>1</v>
      </c>
      <c r="E18" s="17">
        <v>635640</v>
      </c>
      <c r="F18" s="17">
        <v>157808.5</v>
      </c>
      <c r="G18" s="80">
        <f>F18/E18</f>
        <v>0.24826710087470896</v>
      </c>
      <c r="H18" s="19"/>
    </row>
    <row r="19" spans="1:8" ht="15.75">
      <c r="A19" s="13" t="s">
        <v>72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24</v>
      </c>
      <c r="B20" s="14"/>
      <c r="C20" s="15"/>
      <c r="D20" s="16">
        <v>1</v>
      </c>
      <c r="E20" s="17">
        <v>139726</v>
      </c>
      <c r="F20" s="17">
        <v>38903.5</v>
      </c>
      <c r="G20" s="18">
        <f>F20/E20</f>
        <v>0.2784270643974636</v>
      </c>
      <c r="H20" s="19"/>
    </row>
    <row r="21" spans="1:8" ht="15.75">
      <c r="A21" s="13" t="s">
        <v>25</v>
      </c>
      <c r="B21" s="14"/>
      <c r="C21" s="15"/>
      <c r="D21" s="16">
        <v>2</v>
      </c>
      <c r="E21" s="17">
        <v>660532</v>
      </c>
      <c r="F21" s="17">
        <v>178982.5</v>
      </c>
      <c r="G21" s="18">
        <f>F21/E21</f>
        <v>0.2709671900831451</v>
      </c>
      <c r="H21" s="19"/>
    </row>
    <row r="22" spans="1:8" ht="15.75">
      <c r="A22" s="13" t="s">
        <v>73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74</v>
      </c>
      <c r="B23" s="14"/>
      <c r="C23" s="15"/>
      <c r="D23" s="16"/>
      <c r="E23" s="17"/>
      <c r="F23" s="17"/>
      <c r="G23" s="18"/>
      <c r="H23" s="19"/>
    </row>
    <row r="24" spans="1:8" ht="15.75">
      <c r="A24" s="20" t="s">
        <v>27</v>
      </c>
      <c r="B24" s="14"/>
      <c r="C24" s="15"/>
      <c r="D24" s="16">
        <v>2</v>
      </c>
      <c r="E24" s="17">
        <v>289332</v>
      </c>
      <c r="F24" s="17">
        <v>88549</v>
      </c>
      <c r="G24" s="18">
        <f>F24/E24</f>
        <v>0.30604634122737895</v>
      </c>
      <c r="H24" s="19"/>
    </row>
    <row r="25" spans="1:8" ht="15.75">
      <c r="A25" s="20" t="s">
        <v>28</v>
      </c>
      <c r="B25" s="14"/>
      <c r="C25" s="15"/>
      <c r="D25" s="16">
        <v>15</v>
      </c>
      <c r="E25" s="17">
        <v>331978</v>
      </c>
      <c r="F25" s="17">
        <v>331978</v>
      </c>
      <c r="G25" s="18">
        <f>F25/E25</f>
        <v>1</v>
      </c>
      <c r="H25" s="19"/>
    </row>
    <row r="26" spans="1:8" ht="15.75">
      <c r="A26" s="21" t="s">
        <v>29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30</v>
      </c>
      <c r="B27" s="14"/>
      <c r="C27" s="15"/>
      <c r="D27" s="16"/>
      <c r="E27" s="17">
        <v>59095</v>
      </c>
      <c r="F27" s="17">
        <v>-11279</v>
      </c>
      <c r="G27" s="18">
        <f>F27/E27</f>
        <v>-0.19086217108046366</v>
      </c>
      <c r="H27" s="19"/>
    </row>
    <row r="28" spans="1:8" ht="15.75">
      <c r="A28" s="13" t="s">
        <v>75</v>
      </c>
      <c r="B28" s="14"/>
      <c r="C28" s="15"/>
      <c r="D28" s="16"/>
      <c r="E28" s="17"/>
      <c r="F28" s="17"/>
      <c r="G28" s="80"/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391432</v>
      </c>
      <c r="F29" s="17">
        <v>142010</v>
      </c>
      <c r="G29" s="18">
        <f>F29/E29</f>
        <v>0.36279609229700177</v>
      </c>
      <c r="H29" s="19"/>
    </row>
    <row r="30" spans="1:8" ht="15.75">
      <c r="A30" s="21" t="s">
        <v>76</v>
      </c>
      <c r="B30" s="14"/>
      <c r="C30" s="15"/>
      <c r="D30" s="16">
        <v>1</v>
      </c>
      <c r="E30" s="17">
        <v>237426</v>
      </c>
      <c r="F30" s="17">
        <v>70296</v>
      </c>
      <c r="G30" s="18">
        <f>F30/E30</f>
        <v>0.2960754087589396</v>
      </c>
      <c r="H30" s="19"/>
    </row>
    <row r="31" spans="1:8" ht="15.75">
      <c r="A31" s="21" t="s">
        <v>77</v>
      </c>
      <c r="B31" s="14"/>
      <c r="C31" s="15"/>
      <c r="D31" s="16">
        <v>1</v>
      </c>
      <c r="E31" s="22">
        <v>210875</v>
      </c>
      <c r="F31" s="17">
        <v>36336</v>
      </c>
      <c r="G31" s="80">
        <f>F31/E31</f>
        <v>0.17231061055127445</v>
      </c>
      <c r="H31" s="19"/>
    </row>
    <row r="32" spans="1:8" ht="15.75">
      <c r="A32" s="21" t="s">
        <v>78</v>
      </c>
      <c r="B32" s="14"/>
      <c r="C32" s="15"/>
      <c r="D32" s="16"/>
      <c r="E32" s="22"/>
      <c r="F32" s="17"/>
      <c r="G32" s="80"/>
      <c r="H32" s="19"/>
    </row>
    <row r="33" spans="1:8" ht="15.75">
      <c r="A33" s="21" t="s">
        <v>79</v>
      </c>
      <c r="B33" s="14"/>
      <c r="C33" s="15"/>
      <c r="D33" s="16">
        <v>8</v>
      </c>
      <c r="E33" s="22">
        <v>1922416</v>
      </c>
      <c r="F33" s="22">
        <v>350565.5</v>
      </c>
      <c r="G33" s="80">
        <f>F33/E33</f>
        <v>0.1823567323617781</v>
      </c>
      <c r="H33" s="19"/>
    </row>
    <row r="34" spans="1:8" ht="15.75">
      <c r="A34" s="13" t="s">
        <v>80</v>
      </c>
      <c r="B34" s="14"/>
      <c r="C34" s="15"/>
      <c r="D34" s="16"/>
      <c r="E34" s="17"/>
      <c r="F34" s="17"/>
      <c r="G34" s="80"/>
      <c r="H34" s="19"/>
    </row>
    <row r="35" spans="1:8" ht="15.75">
      <c r="A35" s="13" t="s">
        <v>81</v>
      </c>
      <c r="B35" s="14"/>
      <c r="C35" s="15"/>
      <c r="D35" s="16">
        <v>1</v>
      </c>
      <c r="E35" s="17">
        <v>73570</v>
      </c>
      <c r="F35" s="17">
        <v>29254</v>
      </c>
      <c r="G35" s="80">
        <f>F35/E35</f>
        <v>0.39763490553214625</v>
      </c>
      <c r="H35" s="19"/>
    </row>
    <row r="36" spans="1:8" ht="15">
      <c r="A36" s="23" t="s">
        <v>37</v>
      </c>
      <c r="B36" s="14"/>
      <c r="C36" s="15"/>
      <c r="D36" s="24"/>
      <c r="E36" s="25">
        <v>93160</v>
      </c>
      <c r="F36" s="22">
        <v>18465</v>
      </c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22"/>
      <c r="G37" s="26"/>
      <c r="H37" s="19"/>
    </row>
    <row r="38" spans="1:8" ht="15">
      <c r="A38" s="23" t="s">
        <v>39</v>
      </c>
      <c r="B38" s="14"/>
      <c r="C38" s="15"/>
      <c r="D38" s="24"/>
      <c r="E38" s="73"/>
      <c r="F38" s="17"/>
      <c r="G38" s="26"/>
      <c r="H38" s="19"/>
    </row>
    <row r="39" spans="1:8" ht="15">
      <c r="A39" s="27"/>
      <c r="B39" s="28"/>
      <c r="C39" s="32"/>
      <c r="D39" s="24"/>
      <c r="E39" s="29"/>
      <c r="F39" s="29"/>
      <c r="G39" s="26"/>
      <c r="H39" s="19"/>
    </row>
    <row r="40" spans="1:8" ht="15.75">
      <c r="A40" s="30" t="s">
        <v>40</v>
      </c>
      <c r="B40" s="31"/>
      <c r="C40" s="36"/>
      <c r="D40" s="33">
        <f>SUM(D9:D39)</f>
        <v>62</v>
      </c>
      <c r="E40" s="34">
        <f>SUM(E9:E39)</f>
        <v>11045861.5</v>
      </c>
      <c r="F40" s="34">
        <f>SUM(F9:F39)</f>
        <v>2536131</v>
      </c>
      <c r="G40" s="35">
        <f>F40/E40</f>
        <v>0.22960010860176003</v>
      </c>
      <c r="H40" s="2"/>
    </row>
    <row r="41" spans="1:8" ht="15.75">
      <c r="A41" s="36"/>
      <c r="B41" s="36"/>
      <c r="C41" s="41"/>
      <c r="D41" s="37"/>
      <c r="E41" s="38"/>
      <c r="F41" s="39"/>
      <c r="G41" s="39"/>
      <c r="H41" s="2"/>
    </row>
    <row r="42" spans="1:8" ht="18">
      <c r="A42" s="40" t="s">
        <v>41</v>
      </c>
      <c r="B42" s="41"/>
      <c r="C42" s="45"/>
      <c r="D42" s="42"/>
      <c r="E42" s="43"/>
      <c r="F42" s="44"/>
      <c r="G42" s="44"/>
      <c r="H42" s="2"/>
    </row>
    <row r="43" spans="1:8" ht="15.75">
      <c r="A43" s="45"/>
      <c r="B43" s="45"/>
      <c r="C43" s="45"/>
      <c r="D43" s="46"/>
      <c r="E43" s="42" t="s">
        <v>42</v>
      </c>
      <c r="F43" s="42" t="s">
        <v>42</v>
      </c>
      <c r="G43" s="42" t="s">
        <v>6</v>
      </c>
      <c r="H43" s="2"/>
    </row>
    <row r="44" spans="1:8" ht="15.75">
      <c r="A44" s="45"/>
      <c r="B44" s="45"/>
      <c r="C44" s="15"/>
      <c r="D44" s="46" t="s">
        <v>7</v>
      </c>
      <c r="E44" s="47" t="s">
        <v>43</v>
      </c>
      <c r="F44" s="44" t="s">
        <v>9</v>
      </c>
      <c r="G44" s="44" t="s">
        <v>44</v>
      </c>
      <c r="H44" s="19"/>
    </row>
    <row r="45" spans="1:8" ht="15.75">
      <c r="A45" s="48" t="s">
        <v>45</v>
      </c>
      <c r="B45" s="49"/>
      <c r="C45" s="15"/>
      <c r="D45" s="16">
        <v>75</v>
      </c>
      <c r="E45" s="17">
        <v>9755321.9</v>
      </c>
      <c r="F45" s="17">
        <v>533375.72</v>
      </c>
      <c r="G45" s="18">
        <f>1-(+F45/E45)</f>
        <v>0.9453246417219713</v>
      </c>
      <c r="H45" s="19"/>
    </row>
    <row r="46" spans="1:8" ht="15.75">
      <c r="A46" s="48" t="s">
        <v>46</v>
      </c>
      <c r="B46" s="49"/>
      <c r="C46" s="15"/>
      <c r="D46" s="16"/>
      <c r="E46" s="17"/>
      <c r="F46" s="17"/>
      <c r="G46" s="18"/>
      <c r="H46" s="19"/>
    </row>
    <row r="47" spans="1:8" ht="15.75">
      <c r="A47" s="48" t="s">
        <v>47</v>
      </c>
      <c r="B47" s="49"/>
      <c r="C47" s="15"/>
      <c r="D47" s="16">
        <v>315</v>
      </c>
      <c r="E47" s="17">
        <v>35341533.5</v>
      </c>
      <c r="F47" s="17">
        <v>2348524</v>
      </c>
      <c r="G47" s="18">
        <f aca="true" t="shared" si="1" ref="G47:G55">1-(+F47/E47)</f>
        <v>0.9335477618706047</v>
      </c>
      <c r="H47" s="19"/>
    </row>
    <row r="48" spans="1:8" ht="15.75">
      <c r="A48" s="48" t="s">
        <v>48</v>
      </c>
      <c r="B48" s="49"/>
      <c r="C48" s="15"/>
      <c r="D48" s="16">
        <v>12</v>
      </c>
      <c r="E48" s="17">
        <v>883921</v>
      </c>
      <c r="F48" s="17">
        <v>81467.25</v>
      </c>
      <c r="G48" s="18">
        <f t="shared" si="1"/>
        <v>0.9078342408427903</v>
      </c>
      <c r="H48" s="19"/>
    </row>
    <row r="49" spans="1:8" ht="15.75">
      <c r="A49" s="48" t="s">
        <v>49</v>
      </c>
      <c r="B49" s="49"/>
      <c r="C49" s="15"/>
      <c r="D49" s="16">
        <v>103</v>
      </c>
      <c r="E49" s="17">
        <v>16838244</v>
      </c>
      <c r="F49" s="17">
        <v>1218059.54</v>
      </c>
      <c r="G49" s="18">
        <f t="shared" si="1"/>
        <v>0.9276611302223676</v>
      </c>
      <c r="H49" s="19"/>
    </row>
    <row r="50" spans="1:8" ht="15.75">
      <c r="A50" s="48" t="s">
        <v>50</v>
      </c>
      <c r="B50" s="49"/>
      <c r="C50" s="15"/>
      <c r="D50" s="16">
        <v>29</v>
      </c>
      <c r="E50" s="17">
        <v>4705326</v>
      </c>
      <c r="F50" s="17">
        <v>308283</v>
      </c>
      <c r="G50" s="18">
        <f t="shared" si="1"/>
        <v>0.9344821166482408</v>
      </c>
      <c r="H50" s="19"/>
    </row>
    <row r="51" spans="1:8" ht="15.75">
      <c r="A51" s="48" t="s">
        <v>51</v>
      </c>
      <c r="B51" s="49"/>
      <c r="C51" s="15"/>
      <c r="D51" s="16">
        <v>25</v>
      </c>
      <c r="E51" s="17">
        <v>3197430</v>
      </c>
      <c r="F51" s="17">
        <v>331454.5</v>
      </c>
      <c r="G51" s="18">
        <f t="shared" si="1"/>
        <v>0.8963372145754559</v>
      </c>
      <c r="H51" s="19"/>
    </row>
    <row r="52" spans="1:8" ht="15.75">
      <c r="A52" s="48" t="s">
        <v>52</v>
      </c>
      <c r="B52" s="49"/>
      <c r="C52" s="15"/>
      <c r="D52" s="16">
        <v>3</v>
      </c>
      <c r="E52" s="17">
        <v>444470</v>
      </c>
      <c r="F52" s="17">
        <v>35020</v>
      </c>
      <c r="G52" s="18">
        <f t="shared" si="1"/>
        <v>0.921209530451999</v>
      </c>
      <c r="H52" s="19"/>
    </row>
    <row r="53" spans="1:8" ht="15.75">
      <c r="A53" s="48" t="s">
        <v>53</v>
      </c>
      <c r="B53" s="49"/>
      <c r="C53" s="15"/>
      <c r="D53" s="16">
        <v>4</v>
      </c>
      <c r="E53" s="17">
        <v>494550</v>
      </c>
      <c r="F53" s="17">
        <v>31025</v>
      </c>
      <c r="G53" s="18">
        <f t="shared" si="1"/>
        <v>0.9372662015974118</v>
      </c>
      <c r="H53" s="19"/>
    </row>
    <row r="54" spans="1:8" ht="15.75">
      <c r="A54" s="50" t="s">
        <v>82</v>
      </c>
      <c r="B54" s="51"/>
      <c r="C54" s="15"/>
      <c r="D54" s="16">
        <v>4</v>
      </c>
      <c r="E54" s="17">
        <v>691800</v>
      </c>
      <c r="F54" s="17">
        <v>-88500</v>
      </c>
      <c r="G54" s="18">
        <f t="shared" si="1"/>
        <v>1.1279271465741543</v>
      </c>
      <c r="H54" s="19"/>
    </row>
    <row r="55" spans="1:8" ht="15.75">
      <c r="A55" s="48" t="s">
        <v>83</v>
      </c>
      <c r="B55" s="51"/>
      <c r="C55" s="15"/>
      <c r="D55" s="16">
        <v>988</v>
      </c>
      <c r="E55" s="17">
        <v>65601753.8</v>
      </c>
      <c r="F55" s="17">
        <v>8185343.24</v>
      </c>
      <c r="G55" s="18">
        <f t="shared" si="1"/>
        <v>0.8752267620015975</v>
      </c>
      <c r="H55" s="19"/>
    </row>
    <row r="56" spans="1:8" ht="15.75">
      <c r="A56" s="48" t="s">
        <v>84</v>
      </c>
      <c r="B56" s="51"/>
      <c r="C56" s="15"/>
      <c r="D56" s="16"/>
      <c r="E56" s="17"/>
      <c r="F56" s="17"/>
      <c r="G56" s="18"/>
      <c r="H56" s="19"/>
    </row>
    <row r="57" spans="1:8" ht="15">
      <c r="A57" s="52" t="s">
        <v>56</v>
      </c>
      <c r="B57" s="51"/>
      <c r="C57" s="15"/>
      <c r="D57" s="24"/>
      <c r="E57" s="74"/>
      <c r="F57" s="17"/>
      <c r="G57" s="26"/>
      <c r="H57" s="19"/>
    </row>
    <row r="58" spans="1:8" ht="15">
      <c r="A58" s="23" t="s">
        <v>57</v>
      </c>
      <c r="B58" s="49"/>
      <c r="C58" s="15"/>
      <c r="D58" s="24"/>
      <c r="E58" s="74"/>
      <c r="F58" s="17">
        <v>-454.39</v>
      </c>
      <c r="G58" s="26"/>
      <c r="H58" s="19"/>
    </row>
    <row r="59" spans="1:8" ht="15">
      <c r="A59" s="23" t="s">
        <v>58</v>
      </c>
      <c r="B59" s="49"/>
      <c r="C59" s="15"/>
      <c r="D59" s="24"/>
      <c r="E59" s="25"/>
      <c r="F59" s="17"/>
      <c r="G59" s="26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26"/>
      <c r="H60" s="19"/>
    </row>
    <row r="61" spans="1:8" ht="15.75">
      <c r="A61" s="53"/>
      <c r="B61" s="28"/>
      <c r="C61" s="32"/>
      <c r="D61" s="24"/>
      <c r="E61" s="75"/>
      <c r="F61" s="29"/>
      <c r="G61" s="26"/>
      <c r="H61" s="2"/>
    </row>
    <row r="62" spans="1:8" ht="18">
      <c r="A62" s="31" t="s">
        <v>59</v>
      </c>
      <c r="B62" s="31"/>
      <c r="C62" s="62"/>
      <c r="D62" s="33">
        <f>SUM(D45:D58)</f>
        <v>1558</v>
      </c>
      <c r="E62" s="34">
        <f>SUM(E45:E61)</f>
        <v>137954350.2</v>
      </c>
      <c r="F62" s="34">
        <f>SUM(F45:F61)</f>
        <v>12983597.86</v>
      </c>
      <c r="G62" s="35">
        <f>1-(F62/E62)</f>
        <v>0.905884824645421</v>
      </c>
      <c r="H62" s="2"/>
    </row>
    <row r="63" spans="1:8" ht="18">
      <c r="A63" s="54"/>
      <c r="B63" s="54"/>
      <c r="C63" s="62"/>
      <c r="D63" s="77"/>
      <c r="E63" s="56"/>
      <c r="F63" s="57"/>
      <c r="G63" s="57"/>
      <c r="H63" s="2"/>
    </row>
    <row r="64" spans="1:8" ht="18">
      <c r="A64" s="58" t="s">
        <v>60</v>
      </c>
      <c r="B64" s="59"/>
      <c r="C64" s="62"/>
      <c r="D64" s="78"/>
      <c r="E64" s="59"/>
      <c r="F64" s="60">
        <f>F62+F40</f>
        <v>15519728.86</v>
      </c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NOVEMBER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86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20620</v>
      </c>
      <c r="F9" s="17">
        <v>3841</v>
      </c>
      <c r="G9" s="18">
        <f>F9/E9</f>
        <v>0.18627546071774975</v>
      </c>
      <c r="H9" s="19"/>
    </row>
    <row r="10" spans="1:8" ht="15.75">
      <c r="A10" s="13" t="s">
        <v>12</v>
      </c>
      <c r="B10" s="14"/>
      <c r="C10" s="15"/>
      <c r="D10" s="16">
        <v>4</v>
      </c>
      <c r="E10" s="17">
        <v>708733</v>
      </c>
      <c r="F10" s="17">
        <v>26384.5</v>
      </c>
      <c r="G10" s="18">
        <f>F10/E10</f>
        <v>0.03722770069969932</v>
      </c>
      <c r="H10" s="19"/>
    </row>
    <row r="11" spans="1:8" ht="15.75">
      <c r="A11" s="13" t="s">
        <v>68</v>
      </c>
      <c r="B11" s="14"/>
      <c r="C11" s="15"/>
      <c r="D11" s="16">
        <v>3</v>
      </c>
      <c r="E11" s="17">
        <v>62758</v>
      </c>
      <c r="F11" s="17">
        <v>13049.5</v>
      </c>
      <c r="G11" s="18">
        <f>F11/E11</f>
        <v>0.2079336498932407</v>
      </c>
      <c r="H11" s="19"/>
    </row>
    <row r="12" spans="1:8" ht="15.75">
      <c r="A12" s="13" t="s">
        <v>87</v>
      </c>
      <c r="B12" s="14"/>
      <c r="C12" s="15"/>
      <c r="D12" s="16">
        <v>1</v>
      </c>
      <c r="E12" s="17">
        <v>112485.1</v>
      </c>
      <c r="F12" s="17">
        <v>32221.6</v>
      </c>
      <c r="G12" s="18">
        <f>F12/E12</f>
        <v>0.28645216121957484</v>
      </c>
      <c r="H12" s="19"/>
    </row>
    <row r="13" spans="1:8" ht="15.75">
      <c r="A13" s="13" t="s">
        <v>88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89</v>
      </c>
      <c r="B14" s="14"/>
      <c r="C14" s="15"/>
      <c r="D14" s="16">
        <v>5</v>
      </c>
      <c r="E14" s="17">
        <v>657490</v>
      </c>
      <c r="F14" s="17">
        <v>105790</v>
      </c>
      <c r="G14" s="18">
        <f>F14/E14</f>
        <v>0.16089978554806916</v>
      </c>
      <c r="H14" s="19"/>
    </row>
    <row r="15" spans="1:8" ht="15.75">
      <c r="A15" s="13" t="s">
        <v>32</v>
      </c>
      <c r="B15" s="14"/>
      <c r="C15" s="15"/>
      <c r="D15" s="16">
        <v>1</v>
      </c>
      <c r="E15" s="17">
        <v>29301.5</v>
      </c>
      <c r="F15" s="17">
        <v>2506.5</v>
      </c>
      <c r="G15" s="18">
        <f>F15/E15</f>
        <v>0.08554169581762026</v>
      </c>
      <c r="H15" s="19"/>
    </row>
    <row r="16" spans="1:8" ht="15.75">
      <c r="A16" s="13" t="s">
        <v>90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91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493554</v>
      </c>
      <c r="F18" s="17">
        <v>122011.5</v>
      </c>
      <c r="G18" s="18">
        <f>F18/E18</f>
        <v>0.24721003172905093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18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92</v>
      </c>
      <c r="B21" s="14"/>
      <c r="C21" s="15"/>
      <c r="D21" s="16">
        <v>1</v>
      </c>
      <c r="E21" s="17">
        <v>21409</v>
      </c>
      <c r="F21" s="17">
        <v>9186</v>
      </c>
      <c r="G21" s="18">
        <f>F21/E21</f>
        <v>0.4290718856555654</v>
      </c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>
        <v>1</v>
      </c>
      <c r="E24" s="17">
        <v>8700</v>
      </c>
      <c r="F24" s="17">
        <v>2094</v>
      </c>
      <c r="G24" s="18">
        <f>F24/E24</f>
        <v>0.24068965517241378</v>
      </c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134389</v>
      </c>
      <c r="F25" s="17">
        <v>42876</v>
      </c>
      <c r="G25" s="18">
        <f>F25/E25</f>
        <v>0.3190439693724933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93</v>
      </c>
      <c r="B29" s="14"/>
      <c r="C29" s="15"/>
      <c r="D29" s="16">
        <v>1</v>
      </c>
      <c r="E29" s="17">
        <v>19936</v>
      </c>
      <c r="F29" s="17">
        <v>7199</v>
      </c>
      <c r="G29" s="18">
        <f>F29/E29</f>
        <v>0.36110553772070625</v>
      </c>
      <c r="H29" s="19"/>
    </row>
    <row r="30" spans="1:8" ht="15.75">
      <c r="A30" s="21" t="s">
        <v>94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95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71</v>
      </c>
      <c r="B32" s="14"/>
      <c r="C32" s="15"/>
      <c r="D32" s="16"/>
      <c r="E32" s="17"/>
      <c r="F32" s="17"/>
      <c r="G32" s="18"/>
      <c r="H32" s="19"/>
    </row>
    <row r="33" spans="1:8" ht="15.75">
      <c r="A33" s="21" t="s">
        <v>96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97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22</v>
      </c>
      <c r="E39" s="34">
        <f>SUM(E9:E38)</f>
        <v>2269375.6</v>
      </c>
      <c r="F39" s="34">
        <f>SUM(F9:F38)</f>
        <v>367159.6</v>
      </c>
      <c r="G39" s="35">
        <f>F39/E39</f>
        <v>0.16178881979695206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48</v>
      </c>
      <c r="E44" s="17">
        <v>2663662.2</v>
      </c>
      <c r="F44" s="17">
        <v>139329.15</v>
      </c>
      <c r="G44" s="18">
        <f>1-(+F44/E44)</f>
        <v>0.9476926353499329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143</v>
      </c>
      <c r="E46" s="17">
        <v>6869307.75</v>
      </c>
      <c r="F46" s="17">
        <v>502363.46</v>
      </c>
      <c r="G46" s="18">
        <f>1-(+F46/E46)</f>
        <v>0.9268684009680597</v>
      </c>
      <c r="H46" s="19"/>
    </row>
    <row r="47" spans="1:8" ht="15.75">
      <c r="A47" s="48" t="s">
        <v>48</v>
      </c>
      <c r="B47" s="49"/>
      <c r="C47" s="15"/>
      <c r="D47" s="16">
        <v>12</v>
      </c>
      <c r="E47" s="17">
        <v>378963</v>
      </c>
      <c r="F47" s="17">
        <v>31953</v>
      </c>
      <c r="G47" s="18">
        <f>1-(+F47/E47)</f>
        <v>0.9156830614070502</v>
      </c>
      <c r="H47" s="19"/>
    </row>
    <row r="48" spans="1:8" ht="15.75">
      <c r="A48" s="48" t="s">
        <v>49</v>
      </c>
      <c r="B48" s="49"/>
      <c r="C48" s="15"/>
      <c r="D48" s="16">
        <v>109</v>
      </c>
      <c r="E48" s="17">
        <v>4681240</v>
      </c>
      <c r="F48" s="17">
        <v>330057.62</v>
      </c>
      <c r="G48" s="18">
        <f>1-(+F48/E48)</f>
        <v>0.929493548717861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1026340</v>
      </c>
      <c r="F50" s="17">
        <v>54215</v>
      </c>
      <c r="G50" s="18">
        <f>1-(+F50/E50)</f>
        <v>0.947176374300914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89760</v>
      </c>
      <c r="F51" s="17">
        <v>1340</v>
      </c>
      <c r="G51" s="18">
        <f>1-(+F51/E51)</f>
        <v>0.9850713012477719</v>
      </c>
      <c r="H51" s="19"/>
    </row>
    <row r="52" spans="1:8" ht="15.75">
      <c r="A52" s="48" t="s">
        <v>53</v>
      </c>
      <c r="B52" s="49"/>
      <c r="C52" s="15"/>
      <c r="D52" s="16">
        <v>1</v>
      </c>
      <c r="E52" s="17">
        <v>45025</v>
      </c>
      <c r="F52" s="17">
        <v>1150</v>
      </c>
      <c r="G52" s="18">
        <f>1-(+F52/E52)</f>
        <v>0.974458634092171</v>
      </c>
      <c r="H52" s="19"/>
    </row>
    <row r="53" spans="1:8" ht="15.75">
      <c r="A53" s="50" t="s">
        <v>82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83</v>
      </c>
      <c r="B54" s="51"/>
      <c r="C54" s="15"/>
      <c r="D54" s="16">
        <v>837</v>
      </c>
      <c r="E54" s="17">
        <v>49226921.5</v>
      </c>
      <c r="F54" s="17">
        <v>5194624.12</v>
      </c>
      <c r="G54" s="18">
        <f>1-(+F54/E54)</f>
        <v>0.8944759501160355</v>
      </c>
      <c r="H54" s="19"/>
    </row>
    <row r="55" spans="1:8" ht="15.75">
      <c r="A55" s="48" t="s">
        <v>84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29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1173</v>
      </c>
      <c r="E61" s="34">
        <f>SUM(E44:E60)</f>
        <v>64981219.45</v>
      </c>
      <c r="F61" s="34">
        <f>SUM(F44:F60)</f>
        <v>6255032.35</v>
      </c>
      <c r="G61" s="35">
        <f>1-(+F61/E61)</f>
        <v>0.9037409207930769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60</v>
      </c>
      <c r="B63" s="59"/>
      <c r="C63" s="59"/>
      <c r="D63" s="59"/>
      <c r="E63" s="59"/>
      <c r="F63" s="60">
        <f>F61+F39</f>
        <v>6622191.949999999</v>
      </c>
      <c r="G63" s="59"/>
      <c r="H63" s="2"/>
    </row>
    <row r="64" spans="1:8" ht="18">
      <c r="A64" s="61"/>
      <c r="B64" s="62"/>
      <c r="C64" s="62"/>
      <c r="D64" s="59"/>
      <c r="E64" s="59"/>
      <c r="F64" s="60"/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4.10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NOVEMBER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98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10</v>
      </c>
      <c r="E9" s="17">
        <v>100880</v>
      </c>
      <c r="F9" s="17">
        <v>-6121.5</v>
      </c>
      <c r="G9" s="18">
        <f>F9/E9</f>
        <v>-0.060681007137192704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2375478</v>
      </c>
      <c r="F10" s="17">
        <v>150486</v>
      </c>
      <c r="G10" s="18">
        <f>F10/E10</f>
        <v>0.0633497763397514</v>
      </c>
      <c r="H10" s="19"/>
    </row>
    <row r="11" spans="1:8" ht="15.75">
      <c r="A11" s="13" t="s">
        <v>68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87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88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89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32</v>
      </c>
      <c r="B15" s="14"/>
      <c r="C15" s="15"/>
      <c r="D15" s="16">
        <v>2</v>
      </c>
      <c r="E15" s="17">
        <v>270855</v>
      </c>
      <c r="F15" s="17">
        <v>51575</v>
      </c>
      <c r="G15" s="18">
        <f aca="true" t="shared" si="0" ref="G15:G20">F15/E15</f>
        <v>0.1904155359878902</v>
      </c>
      <c r="H15" s="19"/>
    </row>
    <row r="16" spans="1:8" ht="15.75">
      <c r="A16" s="13" t="s">
        <v>90</v>
      </c>
      <c r="B16" s="14"/>
      <c r="C16" s="15"/>
      <c r="D16" s="16">
        <v>14</v>
      </c>
      <c r="E16" s="17">
        <v>2465554</v>
      </c>
      <c r="F16" s="17">
        <v>464966</v>
      </c>
      <c r="G16" s="18">
        <f t="shared" si="0"/>
        <v>0.18858479676372936</v>
      </c>
      <c r="H16" s="19"/>
    </row>
    <row r="17" spans="1:8" ht="15.75">
      <c r="A17" s="13" t="s">
        <v>91</v>
      </c>
      <c r="B17" s="14"/>
      <c r="C17" s="15"/>
      <c r="D17" s="16">
        <v>1</v>
      </c>
      <c r="E17" s="17">
        <v>99999</v>
      </c>
      <c r="F17" s="17">
        <v>23646</v>
      </c>
      <c r="G17" s="18">
        <f t="shared" si="0"/>
        <v>0.23646236462364623</v>
      </c>
      <c r="H17" s="19"/>
    </row>
    <row r="18" spans="1:8" ht="15.75">
      <c r="A18" s="13" t="s">
        <v>20</v>
      </c>
      <c r="B18" s="14"/>
      <c r="C18" s="15"/>
      <c r="D18" s="16">
        <v>4</v>
      </c>
      <c r="E18" s="17">
        <v>1178591</v>
      </c>
      <c r="F18" s="17">
        <v>321670</v>
      </c>
      <c r="G18" s="18">
        <f t="shared" si="0"/>
        <v>0.2729275889600379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659514</v>
      </c>
      <c r="F19" s="17">
        <v>153262.5</v>
      </c>
      <c r="G19" s="18">
        <f t="shared" si="0"/>
        <v>0.23238703044969478</v>
      </c>
      <c r="H19" s="19"/>
    </row>
    <row r="20" spans="1:8" ht="15.75">
      <c r="A20" s="13" t="s">
        <v>18</v>
      </c>
      <c r="B20" s="14"/>
      <c r="C20" s="15"/>
      <c r="D20" s="16">
        <v>1</v>
      </c>
      <c r="E20" s="17">
        <v>113729</v>
      </c>
      <c r="F20" s="17">
        <v>26807</v>
      </c>
      <c r="G20" s="18">
        <f t="shared" si="0"/>
        <v>0.2357094496566399</v>
      </c>
      <c r="H20" s="19"/>
    </row>
    <row r="21" spans="1:8" ht="15.75">
      <c r="A21" s="13" t="s">
        <v>92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119630</v>
      </c>
      <c r="F22" s="17">
        <v>38309</v>
      </c>
      <c r="G22" s="18">
        <f>F22/E22</f>
        <v>0.3202290395385773</v>
      </c>
      <c r="H22" s="19"/>
    </row>
    <row r="23" spans="1:8" ht="15.75">
      <c r="A23" s="13" t="s">
        <v>25</v>
      </c>
      <c r="B23" s="14"/>
      <c r="C23" s="15"/>
      <c r="D23" s="16">
        <v>4</v>
      </c>
      <c r="E23" s="17">
        <v>1433610</v>
      </c>
      <c r="F23" s="17">
        <v>319461</v>
      </c>
      <c r="G23" s="18">
        <f>F23/E23</f>
        <v>0.22283675476594053</v>
      </c>
      <c r="H23" s="19"/>
    </row>
    <row r="24" spans="1:8" ht="15.75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27</v>
      </c>
      <c r="B25" s="14"/>
      <c r="C25" s="15"/>
      <c r="D25" s="16">
        <v>5</v>
      </c>
      <c r="E25" s="17">
        <v>558927</v>
      </c>
      <c r="F25" s="17">
        <v>155473</v>
      </c>
      <c r="G25" s="18">
        <f>F25/E25</f>
        <v>0.27816333796721215</v>
      </c>
      <c r="H25" s="19"/>
    </row>
    <row r="26" spans="1:8" ht="15.75">
      <c r="A26" s="20" t="s">
        <v>28</v>
      </c>
      <c r="B26" s="14"/>
      <c r="C26" s="15"/>
      <c r="D26" s="16">
        <v>15</v>
      </c>
      <c r="E26" s="17">
        <v>249598</v>
      </c>
      <c r="F26" s="17">
        <v>249598</v>
      </c>
      <c r="G26" s="18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>
        <v>113505</v>
      </c>
      <c r="F28" s="17">
        <v>113505</v>
      </c>
      <c r="G28" s="18">
        <f aca="true" t="shared" si="1" ref="G28:G34">F28/E28</f>
        <v>1</v>
      </c>
      <c r="H28" s="19"/>
    </row>
    <row r="29" spans="1:8" ht="15.75">
      <c r="A29" s="21" t="s">
        <v>93</v>
      </c>
      <c r="B29" s="14"/>
      <c r="C29" s="15"/>
      <c r="D29" s="16">
        <v>1</v>
      </c>
      <c r="E29" s="17">
        <v>186466</v>
      </c>
      <c r="F29" s="17">
        <v>52227</v>
      </c>
      <c r="G29" s="18">
        <f t="shared" si="1"/>
        <v>0.2800885952398829</v>
      </c>
      <c r="H29" s="19"/>
    </row>
    <row r="30" spans="1:8" ht="15.75">
      <c r="A30" s="21" t="s">
        <v>94</v>
      </c>
      <c r="B30" s="14"/>
      <c r="C30" s="15"/>
      <c r="D30" s="16">
        <v>3</v>
      </c>
      <c r="E30" s="17">
        <v>375243</v>
      </c>
      <c r="F30" s="17">
        <v>134145</v>
      </c>
      <c r="G30" s="18">
        <f t="shared" si="1"/>
        <v>0.35748834755078707</v>
      </c>
      <c r="H30" s="19"/>
    </row>
    <row r="31" spans="1:8" ht="15.75">
      <c r="A31" s="21" t="s">
        <v>95</v>
      </c>
      <c r="B31" s="14"/>
      <c r="C31" s="15"/>
      <c r="D31" s="16">
        <v>1</v>
      </c>
      <c r="E31" s="17">
        <v>174319</v>
      </c>
      <c r="F31" s="17">
        <v>22315</v>
      </c>
      <c r="G31" s="18">
        <f t="shared" si="1"/>
        <v>0.1280124369690051</v>
      </c>
      <c r="H31" s="19"/>
    </row>
    <row r="32" spans="1:8" ht="15.75">
      <c r="A32" s="21" t="s">
        <v>71</v>
      </c>
      <c r="B32" s="14"/>
      <c r="C32" s="15"/>
      <c r="D32" s="16">
        <v>2</v>
      </c>
      <c r="E32" s="17">
        <v>166526</v>
      </c>
      <c r="F32" s="17">
        <v>30976</v>
      </c>
      <c r="G32" s="18">
        <f t="shared" si="1"/>
        <v>0.18601299496775278</v>
      </c>
      <c r="H32" s="19"/>
    </row>
    <row r="33" spans="1:8" ht="15.75">
      <c r="A33" s="21" t="s">
        <v>96</v>
      </c>
      <c r="B33" s="14"/>
      <c r="C33" s="15"/>
      <c r="D33" s="16">
        <v>1</v>
      </c>
      <c r="E33" s="17">
        <v>140750</v>
      </c>
      <c r="F33" s="17">
        <v>37894.5</v>
      </c>
      <c r="G33" s="18">
        <f t="shared" si="1"/>
        <v>0.26923268206039075</v>
      </c>
      <c r="H33" s="19"/>
    </row>
    <row r="34" spans="1:8" ht="15.75">
      <c r="A34" s="21" t="s">
        <v>97</v>
      </c>
      <c r="B34" s="14"/>
      <c r="C34" s="15"/>
      <c r="D34" s="16">
        <v>1</v>
      </c>
      <c r="E34" s="17">
        <v>424033</v>
      </c>
      <c r="F34" s="17">
        <v>24084</v>
      </c>
      <c r="G34" s="18">
        <f t="shared" si="1"/>
        <v>0.05679746623493926</v>
      </c>
      <c r="H34" s="19"/>
    </row>
    <row r="35" spans="1:8" ht="15">
      <c r="A35" s="23" t="s">
        <v>37</v>
      </c>
      <c r="B35" s="14"/>
      <c r="C35" s="15"/>
      <c r="D35" s="24"/>
      <c r="E35" s="73">
        <v>93940</v>
      </c>
      <c r="F35" s="17">
        <v>18263</v>
      </c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73</v>
      </c>
      <c r="E39" s="34">
        <f>SUM(E9:E38)</f>
        <v>11301147</v>
      </c>
      <c r="F39" s="34">
        <f>SUM(F9:F38)</f>
        <v>2382541.5</v>
      </c>
      <c r="G39" s="35">
        <f>F39/E39</f>
        <v>0.21082298106555025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226</v>
      </c>
      <c r="E44" s="17">
        <v>19352526.15</v>
      </c>
      <c r="F44" s="17">
        <v>979317.95</v>
      </c>
      <c r="G44" s="18">
        <f>1-(+F44/E44)</f>
        <v>0.9493958596201147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560</v>
      </c>
      <c r="E46" s="17">
        <v>29293109.25</v>
      </c>
      <c r="F46" s="17">
        <v>1990299.2</v>
      </c>
      <c r="G46" s="18">
        <f aca="true" t="shared" si="2" ref="G46:G52">1-(+F46/E46)</f>
        <v>0.9320557205787228</v>
      </c>
      <c r="H46" s="19"/>
    </row>
    <row r="47" spans="1:8" ht="15.75">
      <c r="A47" s="48" t="s">
        <v>48</v>
      </c>
      <c r="B47" s="49"/>
      <c r="C47" s="15"/>
      <c r="D47" s="16">
        <v>28</v>
      </c>
      <c r="E47" s="17">
        <v>2996672</v>
      </c>
      <c r="F47" s="17">
        <v>187914</v>
      </c>
      <c r="G47" s="18">
        <f t="shared" si="2"/>
        <v>0.9372924364094569</v>
      </c>
      <c r="H47" s="19"/>
    </row>
    <row r="48" spans="1:8" ht="15.75">
      <c r="A48" s="48" t="s">
        <v>49</v>
      </c>
      <c r="B48" s="49"/>
      <c r="C48" s="15"/>
      <c r="D48" s="16">
        <v>178</v>
      </c>
      <c r="E48" s="17">
        <v>19664537</v>
      </c>
      <c r="F48" s="17">
        <v>1368583.49</v>
      </c>
      <c r="G48" s="18">
        <f t="shared" si="2"/>
        <v>0.9304034725048447</v>
      </c>
      <c r="H48" s="19"/>
    </row>
    <row r="49" spans="1:8" ht="15.75">
      <c r="A49" s="48" t="s">
        <v>50</v>
      </c>
      <c r="B49" s="49"/>
      <c r="C49" s="15"/>
      <c r="D49" s="16">
        <v>8</v>
      </c>
      <c r="E49" s="17">
        <v>831934</v>
      </c>
      <c r="F49" s="17">
        <v>86560</v>
      </c>
      <c r="G49" s="18">
        <f t="shared" si="2"/>
        <v>0.8959532847557619</v>
      </c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4096090</v>
      </c>
      <c r="F50" s="17">
        <v>294970</v>
      </c>
      <c r="G50" s="18">
        <f t="shared" si="2"/>
        <v>0.9279874221513688</v>
      </c>
      <c r="H50" s="19"/>
    </row>
    <row r="51" spans="1:8" ht="15.75">
      <c r="A51" s="48" t="s">
        <v>52</v>
      </c>
      <c r="B51" s="49"/>
      <c r="C51" s="15"/>
      <c r="D51" s="16">
        <v>3</v>
      </c>
      <c r="E51" s="17">
        <v>490140</v>
      </c>
      <c r="F51" s="17">
        <v>31790</v>
      </c>
      <c r="G51" s="18">
        <f t="shared" si="2"/>
        <v>0.9351409801281266</v>
      </c>
      <c r="H51" s="19"/>
    </row>
    <row r="52" spans="1:8" ht="15.75">
      <c r="A52" s="48" t="s">
        <v>53</v>
      </c>
      <c r="B52" s="49"/>
      <c r="C52" s="15"/>
      <c r="D52" s="16">
        <v>3</v>
      </c>
      <c r="E52" s="17">
        <v>772500</v>
      </c>
      <c r="F52" s="17">
        <v>25485</v>
      </c>
      <c r="G52" s="18">
        <f t="shared" si="2"/>
        <v>0.9670097087378641</v>
      </c>
      <c r="H52" s="19"/>
    </row>
    <row r="53" spans="1:8" ht="15.75">
      <c r="A53" s="50" t="s">
        <v>82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83</v>
      </c>
      <c r="B54" s="51"/>
      <c r="C54" s="15"/>
      <c r="D54" s="16">
        <v>1777</v>
      </c>
      <c r="E54" s="17">
        <v>99423169.21</v>
      </c>
      <c r="F54" s="17">
        <v>11458034.09</v>
      </c>
      <c r="G54" s="18">
        <f>1-(+F54/E54)</f>
        <v>0.8847548898205153</v>
      </c>
      <c r="H54" s="19"/>
    </row>
    <row r="55" spans="1:8" ht="15.75">
      <c r="A55" s="48" t="s">
        <v>84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>
        <v>-4156.83</v>
      </c>
      <c r="G57" s="26"/>
      <c r="H57" s="19"/>
    </row>
    <row r="58" spans="1:8" ht="15">
      <c r="A58" s="23" t="s">
        <v>58</v>
      </c>
      <c r="B58" s="49"/>
      <c r="C58" s="15"/>
      <c r="D58" s="24"/>
      <c r="E58" s="73"/>
      <c r="F58" s="17">
        <v>-1200</v>
      </c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75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2804</v>
      </c>
      <c r="E61" s="34">
        <f>SUM(E44:E60)</f>
        <v>176920677.61</v>
      </c>
      <c r="F61" s="34">
        <f>SUM(F44:F60)</f>
        <v>16417596.9</v>
      </c>
      <c r="G61" s="35">
        <f>1-(F61/E61)</f>
        <v>0.9072036286442979</v>
      </c>
      <c r="H61" s="19"/>
    </row>
    <row r="62" spans="1:8" ht="15">
      <c r="A62" s="54"/>
      <c r="B62" s="54"/>
      <c r="C62" s="76"/>
      <c r="D62" s="77"/>
      <c r="E62" s="56"/>
      <c r="F62" s="57"/>
      <c r="G62" s="57"/>
      <c r="H62" s="2"/>
    </row>
    <row r="63" spans="1:8" ht="18">
      <c r="A63" s="58" t="s">
        <v>60</v>
      </c>
      <c r="B63" s="59"/>
      <c r="C63" s="62"/>
      <c r="D63" s="78"/>
      <c r="E63" s="59"/>
      <c r="F63" s="60">
        <f>F61+F39</f>
        <v>18800138.4</v>
      </c>
      <c r="G63" s="59"/>
      <c r="H63" s="2"/>
    </row>
    <row r="64" spans="1:8" ht="18">
      <c r="A64" s="61"/>
      <c r="B64" s="62"/>
      <c r="C64" s="62"/>
      <c r="D64" s="78"/>
      <c r="E64" s="59"/>
      <c r="F64" s="60"/>
      <c r="G64" s="59"/>
      <c r="H64" s="2"/>
    </row>
    <row r="65" spans="1:8" ht="18">
      <c r="A65" s="61"/>
      <c r="B65" s="62"/>
      <c r="C65" s="62"/>
      <c r="D65" s="78"/>
      <c r="E65" s="59"/>
      <c r="F65" s="60"/>
      <c r="G65" s="59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 t="s">
        <v>63</v>
      </c>
      <c r="B68" s="63"/>
      <c r="C68" s="63"/>
      <c r="D68" s="63"/>
      <c r="E68" s="63"/>
      <c r="F68" s="64"/>
      <c r="G68" s="63"/>
      <c r="H68" s="2"/>
    </row>
    <row r="69" spans="1:8" ht="15.75">
      <c r="A69" s="4"/>
      <c r="B69" s="63"/>
      <c r="C69" s="63"/>
      <c r="D69" s="63"/>
      <c r="E69" s="63"/>
      <c r="F69" s="64"/>
      <c r="G69" s="63"/>
      <c r="H69" s="2"/>
    </row>
    <row r="70" spans="1:8" ht="18">
      <c r="A70" s="65" t="s">
        <v>64</v>
      </c>
      <c r="B70" s="62"/>
      <c r="C70" s="62"/>
      <c r="D70" s="62"/>
      <c r="E70" s="62"/>
      <c r="F70" s="60"/>
      <c r="G70" s="6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4">
      <selection activeCell="D9" sqref="D9"/>
    </sheetView>
  </sheetViews>
  <sheetFormatPr defaultColWidth="8.88671875" defaultRowHeight="15"/>
  <cols>
    <col min="1" max="1" width="8.5546875" style="81" customWidth="1"/>
    <col min="2" max="2" width="13.88671875" style="81" customWidth="1"/>
    <col min="3" max="3" width="3.21484375" style="81" customWidth="1"/>
    <col min="4" max="4" width="6.77734375" style="81" customWidth="1"/>
    <col min="5" max="6" width="12.99609375" style="81" customWidth="1"/>
    <col min="7" max="7" width="10.3359375" style="81" customWidth="1"/>
    <col min="8" max="16384" width="8.88671875" style="81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 NOVEMBER 2011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99</v>
      </c>
      <c r="E5" s="7"/>
      <c r="F5" s="8"/>
      <c r="G5" s="5"/>
      <c r="H5" s="2"/>
    </row>
    <row r="6" spans="1:8" ht="15.75" customHeight="1">
      <c r="A6" s="9" t="s">
        <v>4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 customHeight="1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 customHeight="1">
      <c r="A9" s="13" t="s">
        <v>11</v>
      </c>
      <c r="B9" s="14"/>
      <c r="C9" s="15"/>
      <c r="D9" s="16">
        <v>3</v>
      </c>
      <c r="E9" s="17">
        <v>41543</v>
      </c>
      <c r="F9" s="17">
        <v>6212</v>
      </c>
      <c r="G9" s="18">
        <f>F9/E9</f>
        <v>0.14953181041330668</v>
      </c>
      <c r="H9" s="19"/>
    </row>
    <row r="10" spans="1:8" ht="15.75" customHeight="1">
      <c r="A10" s="13" t="s">
        <v>12</v>
      </c>
      <c r="B10" s="14"/>
      <c r="C10" s="15"/>
      <c r="D10" s="16">
        <v>2</v>
      </c>
      <c r="E10" s="17">
        <v>139459</v>
      </c>
      <c r="F10" s="17">
        <v>27502.5</v>
      </c>
      <c r="G10" s="18">
        <f>F10/E10</f>
        <v>0.1972084985551309</v>
      </c>
      <c r="H10" s="19"/>
    </row>
    <row r="11" spans="1:8" ht="15.75" customHeight="1">
      <c r="A11" s="13" t="s">
        <v>100</v>
      </c>
      <c r="B11" s="14"/>
      <c r="C11" s="15"/>
      <c r="D11" s="16"/>
      <c r="E11" s="17"/>
      <c r="F11" s="17"/>
      <c r="G11" s="18"/>
      <c r="H11" s="19"/>
    </row>
    <row r="12" spans="1:8" ht="15.75" customHeight="1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 customHeight="1">
      <c r="A13" s="13" t="s">
        <v>68</v>
      </c>
      <c r="B13" s="14"/>
      <c r="C13" s="15"/>
      <c r="D13" s="16"/>
      <c r="E13" s="17"/>
      <c r="F13" s="17"/>
      <c r="G13" s="18"/>
      <c r="H13" s="19"/>
    </row>
    <row r="14" spans="1:8" ht="15.75" customHeight="1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 customHeight="1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 customHeight="1">
      <c r="A16" s="13" t="s">
        <v>101</v>
      </c>
      <c r="B16" s="14"/>
      <c r="C16" s="15"/>
      <c r="D16" s="16"/>
      <c r="E16" s="17"/>
      <c r="F16" s="17"/>
      <c r="G16" s="18"/>
      <c r="H16" s="19"/>
    </row>
    <row r="17" spans="1:8" ht="15.75" customHeight="1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 customHeight="1">
      <c r="A18" s="13" t="s">
        <v>20</v>
      </c>
      <c r="B18" s="14"/>
      <c r="C18" s="15"/>
      <c r="D18" s="16">
        <v>2</v>
      </c>
      <c r="E18" s="17">
        <v>201424</v>
      </c>
      <c r="F18" s="17">
        <v>28464.5</v>
      </c>
      <c r="G18" s="18">
        <f>F18/E18</f>
        <v>0.1413163277464453</v>
      </c>
      <c r="H18" s="19"/>
    </row>
    <row r="19" spans="1:8" ht="15.75" customHeight="1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 customHeight="1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 customHeight="1">
      <c r="A21" s="13" t="s">
        <v>102</v>
      </c>
      <c r="B21" s="14"/>
      <c r="C21" s="15"/>
      <c r="D21" s="16"/>
      <c r="E21" s="17"/>
      <c r="F21" s="17"/>
      <c r="G21" s="18"/>
      <c r="H21" s="19"/>
    </row>
    <row r="22" spans="1:8" ht="15.75" customHeight="1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 customHeight="1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 customHeight="1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 customHeight="1">
      <c r="A25" s="20" t="s">
        <v>27</v>
      </c>
      <c r="B25" s="14"/>
      <c r="C25" s="15"/>
      <c r="D25" s="16">
        <v>1</v>
      </c>
      <c r="E25" s="17">
        <v>49342.5</v>
      </c>
      <c r="F25" s="17">
        <v>7968</v>
      </c>
      <c r="G25" s="18">
        <f>F25/E25</f>
        <v>0.16148350813193493</v>
      </c>
      <c r="H25" s="19"/>
    </row>
    <row r="26" spans="1:8" ht="15.75" customHeight="1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 customHeight="1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 customHeight="1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 customHeight="1">
      <c r="A29" s="21" t="s">
        <v>31</v>
      </c>
      <c r="B29" s="14"/>
      <c r="C29" s="15"/>
      <c r="D29" s="16"/>
      <c r="E29" s="17"/>
      <c r="F29" s="17"/>
      <c r="G29" s="18"/>
      <c r="H29" s="19"/>
    </row>
    <row r="30" spans="1:8" ht="15.75" customHeight="1">
      <c r="A30" s="21" t="s">
        <v>80</v>
      </c>
      <c r="B30" s="14"/>
      <c r="C30" s="15"/>
      <c r="D30" s="16"/>
      <c r="E30" s="17"/>
      <c r="F30" s="17"/>
      <c r="G30" s="18"/>
      <c r="H30" s="19"/>
    </row>
    <row r="31" spans="1:8" ht="15.75" customHeight="1">
      <c r="A31" s="21" t="s">
        <v>36</v>
      </c>
      <c r="B31" s="14"/>
      <c r="C31" s="15"/>
      <c r="D31" s="16">
        <v>1</v>
      </c>
      <c r="E31" s="17">
        <v>120973</v>
      </c>
      <c r="F31" s="17">
        <v>34050</v>
      </c>
      <c r="G31" s="18">
        <f>F31/E31</f>
        <v>0.2814677655344581</v>
      </c>
      <c r="H31" s="19"/>
    </row>
    <row r="32" spans="1:8" ht="15.75" customHeight="1">
      <c r="A32" s="21" t="s">
        <v>71</v>
      </c>
      <c r="B32" s="14"/>
      <c r="C32" s="15"/>
      <c r="D32" s="16">
        <v>1</v>
      </c>
      <c r="E32" s="17">
        <v>69265</v>
      </c>
      <c r="F32" s="17">
        <v>17794</v>
      </c>
      <c r="G32" s="18">
        <f>F32/E32</f>
        <v>0.25689742294087925</v>
      </c>
      <c r="H32" s="19"/>
    </row>
    <row r="33" spans="1:8" ht="15.75" customHeight="1">
      <c r="A33" s="21" t="s">
        <v>89</v>
      </c>
      <c r="B33" s="14"/>
      <c r="C33" s="15"/>
      <c r="D33" s="16">
        <v>2</v>
      </c>
      <c r="E33" s="17">
        <v>224806</v>
      </c>
      <c r="F33" s="17">
        <v>15638</v>
      </c>
      <c r="G33" s="18">
        <f>F33/E33</f>
        <v>0.06956220029714509</v>
      </c>
      <c r="H33" s="19"/>
    </row>
    <row r="34" spans="1:8" ht="15.75" customHeight="1">
      <c r="A34" s="21" t="s">
        <v>77</v>
      </c>
      <c r="B34" s="14"/>
      <c r="C34" s="15"/>
      <c r="D34" s="16">
        <v>1</v>
      </c>
      <c r="E34" s="17">
        <v>84670</v>
      </c>
      <c r="F34" s="17">
        <v>21670</v>
      </c>
      <c r="G34" s="18">
        <f>F34/E34</f>
        <v>0.2559348057163104</v>
      </c>
      <c r="H34" s="19"/>
    </row>
    <row r="35" spans="1:8" ht="15.75" customHeight="1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.75" customHeight="1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.75" customHeight="1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.75" customHeight="1">
      <c r="A38" s="27"/>
      <c r="B38" s="28"/>
      <c r="C38" s="15"/>
      <c r="D38" s="24"/>
      <c r="E38" s="29"/>
      <c r="F38" s="29"/>
      <c r="G38" s="26"/>
      <c r="H38" s="19"/>
    </row>
    <row r="39" spans="1:8" ht="15.75" customHeight="1">
      <c r="A39" s="30" t="s">
        <v>40</v>
      </c>
      <c r="B39" s="31"/>
      <c r="C39" s="32"/>
      <c r="D39" s="33">
        <f>SUM(D9:D38)</f>
        <v>13</v>
      </c>
      <c r="E39" s="34">
        <f>SUM(E9:E38)</f>
        <v>931482.5</v>
      </c>
      <c r="F39" s="34">
        <f>SUM(F9:F38)</f>
        <v>159299</v>
      </c>
      <c r="G39" s="35">
        <f>F39/E39</f>
        <v>0.17101663208916967</v>
      </c>
      <c r="H39" s="19"/>
    </row>
    <row r="40" spans="1:8" ht="15.75" customHeight="1">
      <c r="A40" s="36"/>
      <c r="B40" s="36"/>
      <c r="C40" s="36"/>
      <c r="D40" s="37"/>
      <c r="E40" s="38"/>
      <c r="F40" s="39"/>
      <c r="G40" s="39"/>
      <c r="H40" s="2"/>
    </row>
    <row r="41" spans="1:8" ht="15.75" customHeight="1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 customHeight="1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 customHeight="1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 customHeight="1">
      <c r="A44" s="48" t="s">
        <v>45</v>
      </c>
      <c r="B44" s="49"/>
      <c r="C44" s="15"/>
      <c r="D44" s="16">
        <v>35</v>
      </c>
      <c r="E44" s="17">
        <v>1634065.3</v>
      </c>
      <c r="F44" s="17">
        <v>86837.9</v>
      </c>
      <c r="G44" s="18">
        <f>1-(+F44/E44)</f>
        <v>0.9468577540934258</v>
      </c>
      <c r="H44" s="19"/>
    </row>
    <row r="45" spans="1:8" ht="15.75" customHeight="1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 customHeight="1">
      <c r="A46" s="48" t="s">
        <v>47</v>
      </c>
      <c r="B46" s="49"/>
      <c r="C46" s="15"/>
      <c r="D46" s="16">
        <v>85</v>
      </c>
      <c r="E46" s="17">
        <v>4125847.5</v>
      </c>
      <c r="F46" s="17">
        <v>311168.49</v>
      </c>
      <c r="G46" s="18">
        <f>1-(+F46/E46)</f>
        <v>0.9245807097814449</v>
      </c>
      <c r="H46" s="19"/>
    </row>
    <row r="47" spans="1:8" ht="15.75" customHeight="1">
      <c r="A47" s="48" t="s">
        <v>48</v>
      </c>
      <c r="B47" s="49"/>
      <c r="C47" s="15"/>
      <c r="D47" s="16">
        <v>12</v>
      </c>
      <c r="E47" s="17">
        <v>1513143.5</v>
      </c>
      <c r="F47" s="17">
        <v>75521.5</v>
      </c>
      <c r="G47" s="18">
        <f>1-(+F47/E47)</f>
        <v>0.9500896643312415</v>
      </c>
      <c r="H47" s="19"/>
    </row>
    <row r="48" spans="1:8" ht="15.75" customHeight="1">
      <c r="A48" s="48" t="s">
        <v>49</v>
      </c>
      <c r="B48" s="49"/>
      <c r="C48" s="15"/>
      <c r="D48" s="16">
        <v>25</v>
      </c>
      <c r="E48" s="17">
        <v>1547952</v>
      </c>
      <c r="F48" s="17">
        <v>143294.64</v>
      </c>
      <c r="G48" s="18">
        <f>1-(+F48/E48)</f>
        <v>0.9074295326986883</v>
      </c>
      <c r="H48" s="19"/>
    </row>
    <row r="49" spans="1:8" ht="15.75" customHeight="1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 customHeight="1">
      <c r="A50" s="48" t="s">
        <v>51</v>
      </c>
      <c r="B50" s="49"/>
      <c r="C50" s="15"/>
      <c r="D50" s="16">
        <v>6</v>
      </c>
      <c r="E50" s="17">
        <v>808050</v>
      </c>
      <c r="F50" s="17">
        <v>47620</v>
      </c>
      <c r="G50" s="18">
        <f>1-(+F50/E50)</f>
        <v>0.9410680032176226</v>
      </c>
      <c r="H50" s="19"/>
    </row>
    <row r="51" spans="1:8" ht="15.75" customHeight="1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 customHeight="1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 customHeight="1">
      <c r="A53" s="48" t="s">
        <v>83</v>
      </c>
      <c r="B53" s="51"/>
      <c r="C53" s="15"/>
      <c r="D53" s="16">
        <v>491</v>
      </c>
      <c r="E53" s="17">
        <v>20897070.83</v>
      </c>
      <c r="F53" s="17">
        <v>2107476.52</v>
      </c>
      <c r="G53" s="18">
        <f>1-(+F53/E53)</f>
        <v>0.8991496685279695</v>
      </c>
      <c r="H53" s="19"/>
    </row>
    <row r="54" spans="1:8" ht="15.75" customHeight="1">
      <c r="A54" s="48" t="s">
        <v>84</v>
      </c>
      <c r="B54" s="51"/>
      <c r="C54" s="15"/>
      <c r="D54" s="16"/>
      <c r="E54" s="17"/>
      <c r="F54" s="17"/>
      <c r="G54" s="18"/>
      <c r="H54" s="19"/>
    </row>
    <row r="55" spans="1:8" ht="15.75" customHeight="1">
      <c r="A55" s="52" t="s">
        <v>56</v>
      </c>
      <c r="B55" s="51"/>
      <c r="C55" s="15"/>
      <c r="D55" s="24"/>
      <c r="E55" s="74"/>
      <c r="F55" s="17"/>
      <c r="G55" s="26"/>
      <c r="H55" s="19"/>
    </row>
    <row r="56" spans="1:8" ht="15.75" customHeight="1">
      <c r="A56" s="23" t="s">
        <v>57</v>
      </c>
      <c r="B56" s="49"/>
      <c r="C56" s="15"/>
      <c r="D56" s="24"/>
      <c r="E56" s="74"/>
      <c r="F56" s="17">
        <v>-2966.1</v>
      </c>
      <c r="G56" s="26"/>
      <c r="H56" s="19"/>
    </row>
    <row r="57" spans="1:8" ht="15.75" customHeight="1">
      <c r="A57" s="23" t="s">
        <v>38</v>
      </c>
      <c r="B57" s="49"/>
      <c r="C57" s="15"/>
      <c r="D57" s="24"/>
      <c r="E57" s="73"/>
      <c r="F57" s="17"/>
      <c r="G57" s="26"/>
      <c r="H57" s="19"/>
    </row>
    <row r="58" spans="1:8" ht="15.75" customHeight="1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 customHeight="1">
      <c r="A59" s="53"/>
      <c r="B59" s="28"/>
      <c r="C59" s="15"/>
      <c r="D59" s="24"/>
      <c r="E59" s="29"/>
      <c r="F59" s="29"/>
      <c r="G59" s="26"/>
      <c r="H59" s="19"/>
    </row>
    <row r="60" spans="1:8" ht="15.75" customHeight="1">
      <c r="A60" s="31" t="s">
        <v>59</v>
      </c>
      <c r="B60" s="31"/>
      <c r="C60" s="32"/>
      <c r="D60" s="33">
        <f>SUM(D44:D56)</f>
        <v>654</v>
      </c>
      <c r="E60" s="34">
        <f>SUM(E44:E59)</f>
        <v>30526129.13</v>
      </c>
      <c r="F60" s="34">
        <f>SUM(F44:F59)</f>
        <v>2768952.9499999997</v>
      </c>
      <c r="G60" s="35">
        <f>1-(F60/E60)</f>
        <v>0.9092923659528528</v>
      </c>
      <c r="H60" s="19"/>
    </row>
    <row r="61" spans="1:8" ht="15.75" customHeight="1">
      <c r="A61" s="54"/>
      <c r="B61" s="54"/>
      <c r="C61" s="54"/>
      <c r="D61" s="77"/>
      <c r="E61" s="56"/>
      <c r="F61" s="57"/>
      <c r="G61" s="57"/>
      <c r="H61" s="2"/>
    </row>
    <row r="62" spans="1:8" ht="15.75" customHeight="1">
      <c r="A62" s="58" t="s">
        <v>60</v>
      </c>
      <c r="B62" s="59"/>
      <c r="C62" s="59"/>
      <c r="D62" s="78"/>
      <c r="E62" s="59"/>
      <c r="F62" s="60">
        <f>F60+F39</f>
        <v>2928251.9499999997</v>
      </c>
      <c r="G62" s="59"/>
      <c r="H62" s="2"/>
    </row>
    <row r="63" spans="1:8" ht="15.75" customHeight="1">
      <c r="A63" s="61"/>
      <c r="B63" s="62"/>
      <c r="C63" s="62"/>
      <c r="D63" s="79"/>
      <c r="E63" s="62"/>
      <c r="F63" s="60"/>
      <c r="G63" s="62"/>
      <c r="H63" s="2"/>
    </row>
    <row r="64" spans="1:8" ht="15.75" customHeight="1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 customHeight="1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 customHeight="1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 customHeight="1">
      <c r="A67" s="4"/>
      <c r="B67" s="63"/>
      <c r="C67" s="63"/>
      <c r="D67" s="63"/>
      <c r="E67" s="63"/>
      <c r="F67" s="64"/>
      <c r="G67" s="63"/>
      <c r="H67" s="2"/>
    </row>
    <row r="68" spans="1:8" ht="15.75" customHeight="1">
      <c r="A68" s="65" t="s">
        <v>64</v>
      </c>
      <c r="B68" s="62"/>
      <c r="C68" s="62"/>
      <c r="D68" s="62"/>
      <c r="E68" s="62"/>
      <c r="F68" s="60"/>
      <c r="G68" s="62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NOVEMBER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103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10</v>
      </c>
      <c r="E9" s="17">
        <v>178561</v>
      </c>
      <c r="F9" s="17">
        <v>18596</v>
      </c>
      <c r="G9" s="82">
        <f>F9/E9</f>
        <v>0.10414368199102828</v>
      </c>
      <c r="H9" s="19"/>
    </row>
    <row r="10" spans="1:8" ht="15.75">
      <c r="A10" s="13" t="s">
        <v>12</v>
      </c>
      <c r="B10" s="14"/>
      <c r="C10" s="15"/>
      <c r="D10" s="16">
        <v>5</v>
      </c>
      <c r="E10" s="17">
        <v>1358937</v>
      </c>
      <c r="F10" s="17">
        <v>109978</v>
      </c>
      <c r="G10" s="82">
        <f>F10/E10</f>
        <v>0.08092943234307404</v>
      </c>
      <c r="H10" s="19"/>
    </row>
    <row r="11" spans="1:8" ht="15.75">
      <c r="A11" s="13" t="s">
        <v>104</v>
      </c>
      <c r="B11" s="14"/>
      <c r="C11" s="15"/>
      <c r="D11" s="16">
        <v>1</v>
      </c>
      <c r="E11" s="17">
        <v>306853</v>
      </c>
      <c r="F11" s="17">
        <v>97359.5</v>
      </c>
      <c r="G11" s="82">
        <f>F11/E11</f>
        <v>0.3172838460109564</v>
      </c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286345</v>
      </c>
      <c r="F12" s="17">
        <v>54666</v>
      </c>
      <c r="G12" s="82">
        <f>F12/E12</f>
        <v>0.1909095671305593</v>
      </c>
      <c r="H12" s="19"/>
    </row>
    <row r="13" spans="1:8" ht="15.75">
      <c r="A13" s="13" t="s">
        <v>105</v>
      </c>
      <c r="B13" s="14"/>
      <c r="C13" s="15"/>
      <c r="D13" s="16">
        <v>14</v>
      </c>
      <c r="E13" s="17">
        <v>2945750</v>
      </c>
      <c r="F13" s="17">
        <v>572874.5</v>
      </c>
      <c r="G13" s="82">
        <f>F13/E13</f>
        <v>0.19447492149707205</v>
      </c>
      <c r="H13" s="19"/>
    </row>
    <row r="14" spans="1:8" ht="15.75">
      <c r="A14" s="13" t="s">
        <v>106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107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4</v>
      </c>
      <c r="E18" s="17">
        <v>1296396</v>
      </c>
      <c r="F18" s="17">
        <v>217003.5</v>
      </c>
      <c r="G18" s="82">
        <f>F18/E18</f>
        <v>0.16738982533114882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871127</v>
      </c>
      <c r="F19" s="17">
        <v>100685</v>
      </c>
      <c r="G19" s="82">
        <f>F19/E19</f>
        <v>0.11558016224959163</v>
      </c>
      <c r="H19" s="19"/>
    </row>
    <row r="20" spans="1:8" ht="15.75">
      <c r="A20" s="13" t="s">
        <v>80</v>
      </c>
      <c r="B20" s="14"/>
      <c r="C20" s="15"/>
      <c r="D20" s="16">
        <v>1</v>
      </c>
      <c r="E20" s="17">
        <v>241361</v>
      </c>
      <c r="F20" s="17">
        <v>55046.5</v>
      </c>
      <c r="G20" s="82">
        <f>F20/E20</f>
        <v>0.228067086231827</v>
      </c>
      <c r="H20" s="19"/>
    </row>
    <row r="21" spans="1:8" ht="15.75">
      <c r="A21" s="13" t="s">
        <v>108</v>
      </c>
      <c r="B21" s="14"/>
      <c r="C21" s="15"/>
      <c r="D21" s="16">
        <v>1</v>
      </c>
      <c r="E21" s="17">
        <v>156741</v>
      </c>
      <c r="F21" s="17">
        <v>42407</v>
      </c>
      <c r="G21" s="82">
        <f>F21/E21</f>
        <v>0.2705546091960623</v>
      </c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102</v>
      </c>
      <c r="B23" s="14"/>
      <c r="C23" s="15"/>
      <c r="D23" s="16">
        <v>2</v>
      </c>
      <c r="E23" s="17">
        <v>204727</v>
      </c>
      <c r="F23" s="17">
        <v>59989.5</v>
      </c>
      <c r="G23" s="82">
        <f>F23/E23</f>
        <v>0.2930219267610037</v>
      </c>
      <c r="H23" s="19"/>
    </row>
    <row r="24" spans="1:8" ht="15.75">
      <c r="A24" s="13" t="s">
        <v>109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27</v>
      </c>
      <c r="B25" s="14"/>
      <c r="C25" s="15"/>
      <c r="D25" s="16">
        <v>6</v>
      </c>
      <c r="E25" s="17">
        <v>817282</v>
      </c>
      <c r="F25" s="17">
        <v>220644.5</v>
      </c>
      <c r="G25" s="82">
        <f>F25/E25</f>
        <v>0.2699735219911854</v>
      </c>
      <c r="H25" s="19"/>
    </row>
    <row r="26" spans="1:8" ht="15.75">
      <c r="A26" s="20" t="s">
        <v>28</v>
      </c>
      <c r="B26" s="14"/>
      <c r="C26" s="15"/>
      <c r="D26" s="16">
        <v>19</v>
      </c>
      <c r="E26" s="17">
        <v>118947</v>
      </c>
      <c r="F26" s="17">
        <v>118947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59723</v>
      </c>
      <c r="F28" s="17">
        <v>43723</v>
      </c>
      <c r="G28" s="82">
        <f aca="true" t="shared" si="0" ref="G28:G34">F28/E28</f>
        <v>0.7320965122314687</v>
      </c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107091</v>
      </c>
      <c r="F29" s="17">
        <v>34698</v>
      </c>
      <c r="G29" s="82">
        <f t="shared" si="0"/>
        <v>0.32400481833207273</v>
      </c>
      <c r="H29" s="19"/>
    </row>
    <row r="30" spans="1:8" ht="15.75">
      <c r="A30" s="21" t="s">
        <v>110</v>
      </c>
      <c r="B30" s="14"/>
      <c r="C30" s="15"/>
      <c r="D30" s="16">
        <v>1</v>
      </c>
      <c r="E30" s="17">
        <v>46284</v>
      </c>
      <c r="F30" s="17">
        <v>12960</v>
      </c>
      <c r="G30" s="82">
        <f t="shared" si="0"/>
        <v>0.2800103707544724</v>
      </c>
      <c r="H30" s="19"/>
    </row>
    <row r="31" spans="1:8" ht="15.75">
      <c r="A31" s="21" t="s">
        <v>111</v>
      </c>
      <c r="B31" s="14"/>
      <c r="C31" s="15"/>
      <c r="D31" s="16">
        <v>1</v>
      </c>
      <c r="E31" s="17">
        <v>218970</v>
      </c>
      <c r="F31" s="17">
        <v>50469</v>
      </c>
      <c r="G31" s="82">
        <f t="shared" si="0"/>
        <v>0.23048362789423207</v>
      </c>
      <c r="H31" s="19"/>
    </row>
    <row r="32" spans="1:8" ht="15.75">
      <c r="A32" s="21" t="s">
        <v>91</v>
      </c>
      <c r="B32" s="14"/>
      <c r="C32" s="15"/>
      <c r="D32" s="16">
        <v>1</v>
      </c>
      <c r="E32" s="17">
        <v>70335</v>
      </c>
      <c r="F32" s="17">
        <v>18631.5</v>
      </c>
      <c r="G32" s="82">
        <f t="shared" si="0"/>
        <v>0.26489656643207504</v>
      </c>
      <c r="H32" s="19"/>
    </row>
    <row r="33" spans="1:8" ht="15.75">
      <c r="A33" s="21" t="s">
        <v>36</v>
      </c>
      <c r="B33" s="14"/>
      <c r="C33" s="15"/>
      <c r="D33" s="16">
        <v>2</v>
      </c>
      <c r="E33" s="17">
        <v>460464</v>
      </c>
      <c r="F33" s="17">
        <v>129018</v>
      </c>
      <c r="G33" s="82">
        <f t="shared" si="0"/>
        <v>0.28019128531220683</v>
      </c>
      <c r="H33" s="19"/>
    </row>
    <row r="34" spans="1:8" ht="15.75">
      <c r="A34" s="21" t="s">
        <v>112</v>
      </c>
      <c r="B34" s="14"/>
      <c r="C34" s="15"/>
      <c r="D34" s="16">
        <v>1</v>
      </c>
      <c r="E34" s="17">
        <v>587544</v>
      </c>
      <c r="F34" s="17">
        <v>121926</v>
      </c>
      <c r="G34" s="82">
        <f t="shared" si="0"/>
        <v>0.20751807524202442</v>
      </c>
      <c r="H34" s="19"/>
    </row>
    <row r="35" spans="1:8" ht="15">
      <c r="A35" s="23" t="s">
        <v>37</v>
      </c>
      <c r="B35" s="14"/>
      <c r="C35" s="15"/>
      <c r="D35" s="24"/>
      <c r="E35" s="73">
        <v>70280</v>
      </c>
      <c r="F35" s="17">
        <v>14002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72</v>
      </c>
      <c r="E39" s="34">
        <f>SUM(E9:E38)</f>
        <v>10403718</v>
      </c>
      <c r="F39" s="34">
        <f>SUM(F9:F38)</f>
        <v>2093624.5</v>
      </c>
      <c r="G39" s="84">
        <f>F39/E39</f>
        <v>0.2012381054542232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160</v>
      </c>
      <c r="E44" s="17">
        <v>21279335.65</v>
      </c>
      <c r="F44" s="17">
        <v>1157392.7</v>
      </c>
      <c r="G44" s="82">
        <f>1-(+F44/E44)</f>
        <v>0.9456095472604663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469</v>
      </c>
      <c r="E46" s="17">
        <v>44881823.5</v>
      </c>
      <c r="F46" s="17">
        <v>2494308.7</v>
      </c>
      <c r="G46" s="82">
        <f>1-(+F46/E46)</f>
        <v>0.9444249697207601</v>
      </c>
      <c r="H46" s="19"/>
    </row>
    <row r="47" spans="1:8" ht="15.75">
      <c r="A47" s="48" t="s">
        <v>48</v>
      </c>
      <c r="B47" s="49"/>
      <c r="C47" s="15"/>
      <c r="D47" s="16">
        <v>58</v>
      </c>
      <c r="E47" s="17">
        <v>7884985</v>
      </c>
      <c r="F47" s="17">
        <v>662005.36</v>
      </c>
      <c r="G47" s="82">
        <f>1-(+F47/E47)</f>
        <v>0.9160422803594427</v>
      </c>
      <c r="H47" s="19"/>
    </row>
    <row r="48" spans="1:8" ht="15.75">
      <c r="A48" s="48" t="s">
        <v>49</v>
      </c>
      <c r="B48" s="49"/>
      <c r="C48" s="15"/>
      <c r="D48" s="16">
        <v>121</v>
      </c>
      <c r="E48" s="17">
        <v>21140893</v>
      </c>
      <c r="F48" s="17">
        <v>1292270.95</v>
      </c>
      <c r="G48" s="82">
        <f>1-(+F48/E48)</f>
        <v>0.9388733981104772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51</v>
      </c>
      <c r="B50" s="49"/>
      <c r="C50" s="15"/>
      <c r="D50" s="16">
        <v>37</v>
      </c>
      <c r="E50" s="17">
        <v>10956855</v>
      </c>
      <c r="F50" s="17">
        <v>261535.08</v>
      </c>
      <c r="G50" s="82">
        <f>1-(+F50/E50)</f>
        <v>0.9761304607937222</v>
      </c>
      <c r="H50" s="19"/>
    </row>
    <row r="51" spans="1:8" ht="15.75">
      <c r="A51" s="48" t="s">
        <v>52</v>
      </c>
      <c r="B51" s="49"/>
      <c r="C51" s="15"/>
      <c r="D51" s="16">
        <v>4</v>
      </c>
      <c r="E51" s="17">
        <v>637640</v>
      </c>
      <c r="F51" s="17">
        <v>48730</v>
      </c>
      <c r="G51" s="82">
        <f>1-(+F51/E51)</f>
        <v>0.9235775672793426</v>
      </c>
      <c r="H51" s="19"/>
    </row>
    <row r="52" spans="1:8" ht="15.75">
      <c r="A52" s="88" t="s">
        <v>53</v>
      </c>
      <c r="B52" s="49"/>
      <c r="C52" s="15"/>
      <c r="D52" s="16">
        <v>4</v>
      </c>
      <c r="E52" s="17">
        <v>503625</v>
      </c>
      <c r="F52" s="17">
        <v>56550</v>
      </c>
      <c r="G52" s="82">
        <f>1-(+F52/E52)</f>
        <v>0.8877140729709605</v>
      </c>
      <c r="H52" s="19"/>
    </row>
    <row r="53" spans="1:8" ht="15.75">
      <c r="A53" s="89" t="s">
        <v>82</v>
      </c>
      <c r="B53" s="49"/>
      <c r="C53" s="15"/>
      <c r="D53" s="16">
        <v>2</v>
      </c>
      <c r="E53" s="17">
        <v>404400</v>
      </c>
      <c r="F53" s="17">
        <v>49700</v>
      </c>
      <c r="G53" s="82">
        <f>1-(+F53/E53)</f>
        <v>0.8771018793273986</v>
      </c>
      <c r="H53" s="19"/>
    </row>
    <row r="54" spans="1:8" ht="15.75">
      <c r="A54" s="48" t="s">
        <v>113</v>
      </c>
      <c r="B54" s="49"/>
      <c r="C54" s="15"/>
      <c r="D54" s="16">
        <v>1804</v>
      </c>
      <c r="E54" s="17">
        <v>107862193.72</v>
      </c>
      <c r="F54" s="17">
        <v>13415910.84</v>
      </c>
      <c r="G54" s="82">
        <f>1-(+F54/E54)</f>
        <v>0.8756198963018829</v>
      </c>
      <c r="H54" s="19"/>
    </row>
    <row r="55" spans="1:8" ht="15.75">
      <c r="A55" s="90" t="s">
        <v>114</v>
      </c>
      <c r="B55" s="51"/>
      <c r="C55" s="15"/>
      <c r="D55" s="16"/>
      <c r="E55" s="17"/>
      <c r="F55" s="17"/>
      <c r="G55" s="82"/>
      <c r="H55" s="19"/>
    </row>
    <row r="56" spans="1:8" ht="15">
      <c r="A56" s="52" t="s">
        <v>56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57</v>
      </c>
      <c r="B57" s="49"/>
      <c r="C57" s="15"/>
      <c r="D57" s="24"/>
      <c r="E57" s="74"/>
      <c r="F57" s="17">
        <v>-7286.3</v>
      </c>
      <c r="G57" s="83"/>
      <c r="H57" s="19"/>
    </row>
    <row r="58" spans="1:8" ht="15">
      <c r="A58" s="23" t="s">
        <v>38</v>
      </c>
      <c r="B58" s="49"/>
      <c r="C58" s="15"/>
      <c r="D58" s="24"/>
      <c r="E58" s="73"/>
      <c r="F58" s="17"/>
      <c r="G58" s="83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83"/>
      <c r="H59" s="19"/>
    </row>
    <row r="60" spans="1:8" ht="15.75">
      <c r="A60" s="53"/>
      <c r="B60" s="28"/>
      <c r="C60" s="15"/>
      <c r="D60" s="24"/>
      <c r="E60" s="29"/>
      <c r="F60" s="29"/>
      <c r="G60" s="83"/>
      <c r="H60" s="2"/>
    </row>
    <row r="61" spans="1:8" ht="15.75">
      <c r="A61" s="31" t="s">
        <v>59</v>
      </c>
      <c r="B61" s="31"/>
      <c r="C61" s="32"/>
      <c r="D61" s="33">
        <f>SUM(D44:D57)</f>
        <v>2659</v>
      </c>
      <c r="E61" s="34">
        <f>SUM(E44:E60)</f>
        <v>215551750.87</v>
      </c>
      <c r="F61" s="34">
        <f>SUM(F44:F60)</f>
        <v>19431117.330000002</v>
      </c>
      <c r="G61" s="91">
        <f>1-(+F61/E61)</f>
        <v>0.9098540501221956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60</v>
      </c>
      <c r="B63" s="59"/>
      <c r="C63" s="59"/>
      <c r="D63" s="59"/>
      <c r="E63" s="59"/>
      <c r="F63" s="60">
        <f>F61+F39</f>
        <v>21524741.830000002</v>
      </c>
      <c r="G63" s="59"/>
      <c r="H63" s="2"/>
    </row>
    <row r="64" spans="1:8" ht="18">
      <c r="A64" s="58"/>
      <c r="B64" s="59"/>
      <c r="C64" s="59"/>
      <c r="D64" s="59"/>
      <c r="E64" s="59"/>
      <c r="F64" s="60"/>
      <c r="G64" s="59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NOVEMBER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113152</v>
      </c>
      <c r="F9" s="17">
        <v>17594</v>
      </c>
      <c r="G9" s="82">
        <f>F9/E9</f>
        <v>0.1554899604072398</v>
      </c>
      <c r="H9" s="19"/>
    </row>
    <row r="10" spans="1:8" ht="15.75">
      <c r="A10" s="13" t="s">
        <v>12</v>
      </c>
      <c r="B10" s="14"/>
      <c r="C10" s="15"/>
      <c r="D10" s="16">
        <v>3</v>
      </c>
      <c r="E10" s="17">
        <v>528124</v>
      </c>
      <c r="F10" s="17">
        <v>65984</v>
      </c>
      <c r="G10" s="82">
        <f>F10/E10</f>
        <v>0.12494035491664836</v>
      </c>
      <c r="H10" s="19"/>
    </row>
    <row r="11" spans="1:8" ht="15.75">
      <c r="A11" s="13" t="s">
        <v>116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215065</v>
      </c>
      <c r="F12" s="17">
        <v>80609</v>
      </c>
      <c r="G12" s="82">
        <f>F12/E12</f>
        <v>0.3748122660590984</v>
      </c>
      <c r="H12" s="19"/>
    </row>
    <row r="13" spans="1:8" ht="15.75">
      <c r="A13" s="13" t="s">
        <v>105</v>
      </c>
      <c r="B13" s="14"/>
      <c r="C13" s="15"/>
      <c r="D13" s="16">
        <v>7</v>
      </c>
      <c r="E13" s="17">
        <v>2450699</v>
      </c>
      <c r="F13" s="17">
        <v>572940.5</v>
      </c>
      <c r="G13" s="82">
        <f>F13/E13</f>
        <v>0.23378656456790492</v>
      </c>
      <c r="H13" s="19"/>
    </row>
    <row r="14" spans="1:8" ht="15.75">
      <c r="A14" s="13" t="s">
        <v>117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118</v>
      </c>
      <c r="B15" s="14"/>
      <c r="C15" s="15"/>
      <c r="D15" s="16">
        <v>3</v>
      </c>
      <c r="E15" s="17">
        <v>353015</v>
      </c>
      <c r="F15" s="17">
        <v>110515.5</v>
      </c>
      <c r="G15" s="82">
        <f>F15/E15</f>
        <v>0.31306176791354473</v>
      </c>
      <c r="H15" s="19"/>
    </row>
    <row r="16" spans="1:8" ht="15.75">
      <c r="A16" s="13" t="s">
        <v>119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120</v>
      </c>
      <c r="B17" s="14"/>
      <c r="C17" s="15"/>
      <c r="D17" s="16">
        <v>1</v>
      </c>
      <c r="E17" s="17">
        <v>838309</v>
      </c>
      <c r="F17" s="17">
        <v>64667</v>
      </c>
      <c r="G17" s="82">
        <f>F17/E17</f>
        <v>0.07713981360095144</v>
      </c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163530</v>
      </c>
      <c r="F18" s="17">
        <v>6802</v>
      </c>
      <c r="G18" s="82">
        <f>F18/E18</f>
        <v>0.04159481440714242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448391</v>
      </c>
      <c r="F19" s="17">
        <v>135743</v>
      </c>
      <c r="G19" s="82">
        <f>F19/E19</f>
        <v>0.3027335517439021</v>
      </c>
      <c r="H19" s="19"/>
    </row>
    <row r="20" spans="1:8" ht="15.75">
      <c r="A20" s="13" t="s">
        <v>80</v>
      </c>
      <c r="B20" s="14"/>
      <c r="C20" s="15"/>
      <c r="D20" s="16">
        <v>1</v>
      </c>
      <c r="E20" s="17">
        <v>191197</v>
      </c>
      <c r="F20" s="17">
        <v>64538</v>
      </c>
      <c r="G20" s="82">
        <f>F20/E20</f>
        <v>0.3375471372458773</v>
      </c>
      <c r="H20" s="19"/>
    </row>
    <row r="21" spans="1:8" ht="15.75">
      <c r="A21" s="13" t="s">
        <v>25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160064</v>
      </c>
      <c r="F22" s="17">
        <v>41899</v>
      </c>
      <c r="G22" s="82">
        <f>F22/E22</f>
        <v>0.2617640443822471</v>
      </c>
      <c r="H22" s="19"/>
    </row>
    <row r="23" spans="1:8" ht="15.75">
      <c r="A23" s="13" t="s">
        <v>121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122</v>
      </c>
      <c r="B24" s="14"/>
      <c r="C24" s="15"/>
      <c r="D24" s="16">
        <v>12</v>
      </c>
      <c r="E24" s="17">
        <v>720885</v>
      </c>
      <c r="F24" s="17">
        <v>133879.5</v>
      </c>
      <c r="G24" s="82">
        <f>F24/E24</f>
        <v>0.18571547472897895</v>
      </c>
      <c r="H24" s="19"/>
    </row>
    <row r="25" spans="1:8" ht="15.75">
      <c r="A25" s="20" t="s">
        <v>27</v>
      </c>
      <c r="B25" s="14"/>
      <c r="C25" s="15"/>
      <c r="D25" s="16">
        <v>4</v>
      </c>
      <c r="E25" s="17">
        <v>644317</v>
      </c>
      <c r="F25" s="17">
        <v>197467</v>
      </c>
      <c r="G25" s="82">
        <f>F25/E25</f>
        <v>0.3064749184019667</v>
      </c>
      <c r="H25" s="19"/>
    </row>
    <row r="26" spans="1:8" ht="15.75">
      <c r="A26" s="20" t="s">
        <v>28</v>
      </c>
      <c r="B26" s="14"/>
      <c r="C26" s="15"/>
      <c r="D26" s="16">
        <v>14</v>
      </c>
      <c r="E26" s="17">
        <v>172895</v>
      </c>
      <c r="F26" s="17">
        <v>172895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20504</v>
      </c>
      <c r="F28" s="17">
        <v>-190982.9</v>
      </c>
      <c r="G28" s="82">
        <f>F28/E28</f>
        <v>-9.3144215762778</v>
      </c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296922</v>
      </c>
      <c r="F29" s="17">
        <v>89546.5</v>
      </c>
      <c r="G29" s="82">
        <f>F29/E29</f>
        <v>0.30158257050673243</v>
      </c>
      <c r="H29" s="19"/>
    </row>
    <row r="30" spans="1:8" ht="15.75">
      <c r="A30" s="21" t="s">
        <v>94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123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70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36</v>
      </c>
      <c r="B33" s="14"/>
      <c r="C33" s="15"/>
      <c r="D33" s="16">
        <v>1</v>
      </c>
      <c r="E33" s="17">
        <v>270142</v>
      </c>
      <c r="F33" s="17">
        <v>83491</v>
      </c>
      <c r="G33" s="82">
        <f>F33/E33</f>
        <v>0.30906338148085083</v>
      </c>
      <c r="H33" s="19"/>
    </row>
    <row r="34" spans="1:8" ht="15.75">
      <c r="A34" s="21" t="s">
        <v>112</v>
      </c>
      <c r="B34" s="14"/>
      <c r="C34" s="15"/>
      <c r="D34" s="16">
        <v>3</v>
      </c>
      <c r="E34" s="17">
        <v>1349435</v>
      </c>
      <c r="F34" s="17">
        <v>188150</v>
      </c>
      <c r="G34" s="82">
        <f>F34/E34</f>
        <v>0.13942872387332475</v>
      </c>
      <c r="H34" s="19"/>
    </row>
    <row r="35" spans="1:8" ht="15">
      <c r="A35" s="23" t="s">
        <v>37</v>
      </c>
      <c r="B35" s="14"/>
      <c r="C35" s="15"/>
      <c r="D35" s="24"/>
      <c r="E35" s="73">
        <v>45780</v>
      </c>
      <c r="F35" s="17">
        <v>9156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>
        <v>4000</v>
      </c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59</v>
      </c>
      <c r="E39" s="34">
        <f>SUM(E9:E38)</f>
        <v>8982426</v>
      </c>
      <c r="F39" s="34">
        <f>SUM(F9:F38)</f>
        <v>1848894.1</v>
      </c>
      <c r="G39" s="84">
        <f>F39/E39</f>
        <v>0.2058346041481444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108</v>
      </c>
      <c r="E44" s="17">
        <v>16250853.45</v>
      </c>
      <c r="F44" s="17">
        <v>933356.85</v>
      </c>
      <c r="G44" s="82">
        <f>1-(+F44/E44)</f>
        <v>0.9425656718355306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231</v>
      </c>
      <c r="E46" s="17">
        <v>27004906.7</v>
      </c>
      <c r="F46" s="17">
        <v>1647013.17</v>
      </c>
      <c r="G46" s="82">
        <f>1-(+F46/E46)</f>
        <v>0.9390105958040581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49</v>
      </c>
      <c r="B48" s="49"/>
      <c r="C48" s="15"/>
      <c r="D48" s="16">
        <v>129</v>
      </c>
      <c r="E48" s="17">
        <v>19865218.5</v>
      </c>
      <c r="F48" s="17">
        <v>1090969.63</v>
      </c>
      <c r="G48" s="82">
        <f>1-(+F48/E48)</f>
        <v>0.9450814180573951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3476860</v>
      </c>
      <c r="F50" s="17">
        <v>195725.57</v>
      </c>
      <c r="G50" s="82">
        <f>1-(+F50/E50)</f>
        <v>0.9437062263076454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573040</v>
      </c>
      <c r="F51" s="17">
        <v>31340</v>
      </c>
      <c r="G51" s="82">
        <f>1-(+F51/E51)</f>
        <v>0.9453092279771046</v>
      </c>
      <c r="H51" s="19"/>
    </row>
    <row r="52" spans="1:8" ht="15.75">
      <c r="A52" s="88" t="s">
        <v>53</v>
      </c>
      <c r="B52" s="49"/>
      <c r="C52" s="15"/>
      <c r="D52" s="16">
        <v>2</v>
      </c>
      <c r="E52" s="17">
        <v>428825</v>
      </c>
      <c r="F52" s="17">
        <v>23775</v>
      </c>
      <c r="G52" s="82">
        <f>1-(+F52/E52)</f>
        <v>0.9445578032997144</v>
      </c>
      <c r="H52" s="19"/>
    </row>
    <row r="53" spans="1:8" ht="15.75">
      <c r="A53" s="89" t="s">
        <v>82</v>
      </c>
      <c r="B53" s="49"/>
      <c r="C53" s="15"/>
      <c r="D53" s="16">
        <v>2</v>
      </c>
      <c r="E53" s="17">
        <v>171400</v>
      </c>
      <c r="F53" s="17">
        <v>39700</v>
      </c>
      <c r="G53" s="82">
        <f>1-(+F53/E53)</f>
        <v>0.7683780630105017</v>
      </c>
      <c r="H53" s="19"/>
    </row>
    <row r="54" spans="1:8" ht="15.75">
      <c r="A54" s="48" t="s">
        <v>113</v>
      </c>
      <c r="B54" s="49"/>
      <c r="C54" s="15"/>
      <c r="D54" s="16">
        <v>1515</v>
      </c>
      <c r="E54" s="17">
        <v>95309426.2</v>
      </c>
      <c r="F54" s="17">
        <v>10405045.15</v>
      </c>
      <c r="G54" s="82">
        <f>1-(+F54/E54)</f>
        <v>0.8908287924410986</v>
      </c>
      <c r="H54" s="19"/>
    </row>
    <row r="55" spans="1:8" ht="15.75">
      <c r="A55" s="90" t="s">
        <v>114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124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>
        <v>-33041.06</v>
      </c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59</v>
      </c>
      <c r="B62" s="31"/>
      <c r="C62" s="32"/>
      <c r="D62" s="33">
        <f>SUM(D44:D58)</f>
        <v>2010</v>
      </c>
      <c r="E62" s="34">
        <f>SUM(E44:E61)</f>
        <v>163080529.85000002</v>
      </c>
      <c r="F62" s="34">
        <f>SUM(F44:F61)</f>
        <v>14333884.31</v>
      </c>
      <c r="G62" s="91">
        <f>1-(+F62/E62)</f>
        <v>0.912105483571925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59"/>
      <c r="D64" s="59"/>
      <c r="E64" s="59"/>
      <c r="F64" s="60">
        <f>F62+F39</f>
        <v>16182778.41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webteam-prod</dc:creator>
  <cp:keywords/>
  <dc:description/>
  <cp:lastModifiedBy>webteam-prod</cp:lastModifiedBy>
  <dcterms:created xsi:type="dcterms:W3CDTF">2014-06-20T17:24:50Z</dcterms:created>
  <dcterms:modified xsi:type="dcterms:W3CDTF">2014-06-20T17:27:02Z</dcterms:modified>
  <cp:category/>
  <cp:version/>
  <cp:contentType/>
  <cp:contentStatus/>
</cp:coreProperties>
</file>