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35" windowWidth="7845" windowHeight="4080" activeTab="0"/>
  </bookViews>
  <sheets>
    <sheet name="ARG" sheetId="1" r:id="rId1"/>
    <sheet name="LADYLUCK" sheetId="2" r:id="rId2"/>
    <sheet name="HARMH" sheetId="3" r:id="rId3"/>
    <sheet name="HARNKC" sheetId="4" r:id="rId4"/>
    <sheet name="ISLE" sheetId="5" r:id="rId5"/>
    <sheet name="AMERKC" sheetId="6" r:id="rId6"/>
    <sheet name="LAGRANGE" sheetId="7" r:id="rId7"/>
    <sheet name="AMERSC" sheetId="8" r:id="rId8"/>
    <sheet name="RIVERCITY" sheetId="9" r:id="rId9"/>
    <sheet name="LUMIERE" sheetId="10" r:id="rId10"/>
    <sheet name="ISLEBV" sheetId="11" r:id="rId11"/>
    <sheet name="STJO" sheetId="12" r:id="rId12"/>
    <sheet name="STATE TOTALS" sheetId="13" r:id="rId13"/>
  </sheets>
  <definedNames>
    <definedName name="_xlnm.Print_Area" localSheetId="12">'STATE TOTALS'!$A$1:$C$20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<sst xmlns="http://schemas.openxmlformats.org/spreadsheetml/2006/main" count="862" uniqueCount="137">
  <si>
    <t>MISSOURI GAMING COMMISSION</t>
  </si>
  <si>
    <t>DETAIL GAMING STATS - PUBLIC REPORT</t>
  </si>
  <si>
    <t>BOAT:    ARGOSY RIVERSIDE</t>
  </si>
  <si>
    <t>TABLE GAMES:</t>
  </si>
  <si>
    <t>TABLE</t>
  </si>
  <si>
    <t>ACTUAL</t>
  </si>
  <si>
    <t>UNITS</t>
  </si>
  <si>
    <t>DROP</t>
  </si>
  <si>
    <t>AGR</t>
  </si>
  <si>
    <t>HOLD %</t>
  </si>
  <si>
    <t xml:space="preserve">   Blackjack</t>
  </si>
  <si>
    <t xml:space="preserve">   Double Deck Blackjack</t>
  </si>
  <si>
    <t xml:space="preserve">   Blackjack Press</t>
  </si>
  <si>
    <t xml:space="preserve">   Face Up Blackjack</t>
  </si>
  <si>
    <t xml:space="preserve">   Multiple Action Blackjack</t>
  </si>
  <si>
    <t xml:space="preserve">   Spanish 21</t>
  </si>
  <si>
    <t xml:space="preserve">   Super Seven Blackjack</t>
  </si>
  <si>
    <t xml:space="preserve">   Flop Poker</t>
  </si>
  <si>
    <t xml:space="preserve">   Caribbean Stud</t>
  </si>
  <si>
    <t xml:space="preserve">   Craps</t>
  </si>
  <si>
    <t xml:space="preserve">   Craps No More</t>
  </si>
  <si>
    <t xml:space="preserve">   No Craps, Craps</t>
  </si>
  <si>
    <t xml:space="preserve">   Double Down Stud</t>
  </si>
  <si>
    <t xml:space="preserve">   Let It Ride</t>
  </si>
  <si>
    <t xml:space="preserve">   Mini Bacarrat</t>
  </si>
  <si>
    <t xml:space="preserve">   Pai Gow Poker</t>
  </si>
  <si>
    <t xml:space="preserve">   Roulette</t>
  </si>
  <si>
    <t xml:space="preserve">   Poker w/o bad beat</t>
  </si>
  <si>
    <t xml:space="preserve">   Bad Beat Poker - house funded</t>
  </si>
  <si>
    <t xml:space="preserve">   Bad Beat Poker - player funded</t>
  </si>
  <si>
    <t xml:space="preserve">   Three Card Poker/Stud</t>
  </si>
  <si>
    <t xml:space="preserve">   Mississippi Stud</t>
  </si>
  <si>
    <t xml:space="preserve">   BJ 21 +3</t>
  </si>
  <si>
    <t xml:space="preserve">   Let it Ride 3 Card Bonus</t>
  </si>
  <si>
    <t xml:space="preserve">   Perfect Pair</t>
  </si>
  <si>
    <t xml:space="preserve">   Ultimate Texas Hold'em</t>
  </si>
  <si>
    <t xml:space="preserve">   Table Tournaments</t>
  </si>
  <si>
    <t xml:space="preserve">   Other </t>
  </si>
  <si>
    <t xml:space="preserve">   Rounding</t>
  </si>
  <si>
    <t xml:space="preserve">  TOTAL TABLE GAMES:</t>
  </si>
  <si>
    <t>ELECTRONIC GAMING DEVICES:</t>
  </si>
  <si>
    <t>SLOT</t>
  </si>
  <si>
    <t>HANDLE</t>
  </si>
  <si>
    <t>PAYOUT % (1)</t>
  </si>
  <si>
    <t xml:space="preserve">     5 cents</t>
  </si>
  <si>
    <t xml:space="preserve">   10 cents</t>
  </si>
  <si>
    <t xml:space="preserve">   25 cents</t>
  </si>
  <si>
    <t xml:space="preserve">   50 cents</t>
  </si>
  <si>
    <t xml:space="preserve">   $1.00</t>
  </si>
  <si>
    <t xml:space="preserve">   $2.00</t>
  </si>
  <si>
    <t xml:space="preserve">   $5.00</t>
  </si>
  <si>
    <t xml:space="preserve">   $10.00</t>
  </si>
  <si>
    <t xml:space="preserve">   $25.00</t>
  </si>
  <si>
    <t>1 cent tokenized</t>
  </si>
  <si>
    <t>2 cent tokenized</t>
  </si>
  <si>
    <t xml:space="preserve">   Slot Tournaments</t>
  </si>
  <si>
    <t xml:space="preserve">   Wide Area Progressive</t>
  </si>
  <si>
    <t xml:space="preserve">   Other</t>
  </si>
  <si>
    <t xml:space="preserve">     TOTAL SLOTS:</t>
  </si>
  <si>
    <t>TOTAL AGR FOR MONTH:</t>
  </si>
  <si>
    <t xml:space="preserve">(1) The above payout percentages for slots represent the actual payout for a one month period only.  </t>
  </si>
  <si>
    <t xml:space="preserve">     The 80% minimum payout per Section 313.805(12) RSMO is not limited to any one month period </t>
  </si>
  <si>
    <t xml:space="preserve">     and is calculated based on standard probability and statistical theory.</t>
  </si>
  <si>
    <t>NOTE:  THE FIGURES IN THIS REPORT ARE SUBJECT TO ADJUSTMENT</t>
  </si>
  <si>
    <t>BOAT:  ISLE OF CAPRI-LADY LUCK</t>
  </si>
  <si>
    <t>DETAIL GAMING STATS  - PUBLIC REPORT</t>
  </si>
  <si>
    <t>BOAT:    HARRAHS MARYLAND HGTS</t>
  </si>
  <si>
    <t xml:space="preserve">   Single Deck Blackjack</t>
  </si>
  <si>
    <t xml:space="preserve">   Texas Hold'Em Bonus</t>
  </si>
  <si>
    <t xml:space="preserve">   Fortune Pai Gow</t>
  </si>
  <si>
    <t xml:space="preserve">   Texas Shootout</t>
  </si>
  <si>
    <t xml:space="preserve">   Ultimate Texas Hold'Em</t>
  </si>
  <si>
    <t xml:space="preserve">   Midi Bacarrat</t>
  </si>
  <si>
    <t xml:space="preserve">   EZ Bacarrat</t>
  </si>
  <si>
    <t xml:space="preserve">   Imperial Pai Gow</t>
  </si>
  <si>
    <t xml:space="preserve">   Rapid Roulette</t>
  </si>
  <si>
    <t xml:space="preserve">   Crazy 4 Poker</t>
  </si>
  <si>
    <t xml:space="preserve">   Pai Gow Mania</t>
  </si>
  <si>
    <t xml:space="preserve">   21 Plus 3</t>
  </si>
  <si>
    <t xml:space="preserve">   Four Card Poker</t>
  </si>
  <si>
    <t xml:space="preserve">   Mini Pai Gow</t>
  </si>
  <si>
    <t xml:space="preserve">   $100.00</t>
  </si>
  <si>
    <t xml:space="preserve">     1 cent</t>
  </si>
  <si>
    <t xml:space="preserve">     2 cents</t>
  </si>
  <si>
    <t>BOAT:     HARRAHS N. KANSAS CITY</t>
  </si>
  <si>
    <t>BOAT:    ISLE OF CAPRI - KC</t>
  </si>
  <si>
    <t xml:space="preserve">   Ultimate Texas Hold 'Em</t>
  </si>
  <si>
    <t xml:space="preserve">   Six Card Poker</t>
  </si>
  <si>
    <t xml:space="preserve">   21 plus 3</t>
  </si>
  <si>
    <t xml:space="preserve">   Prime 21</t>
  </si>
  <si>
    <t xml:space="preserve">   Rabbit Hunter</t>
  </si>
  <si>
    <t xml:space="preserve">   No Craps</t>
  </si>
  <si>
    <t xml:space="preserve">   EZ Pai Gow</t>
  </si>
  <si>
    <t xml:space="preserve">   4 Card Poker</t>
  </si>
  <si>
    <t xml:space="preserve">    EZ Baccarat</t>
  </si>
  <si>
    <t>BOAT:     AMERISTAR KC</t>
  </si>
  <si>
    <t>BOAT:     MARK TWAIN</t>
  </si>
  <si>
    <t xml:space="preserve">   Face Down Blackjack</t>
  </si>
  <si>
    <t xml:space="preserve">   Big Six</t>
  </si>
  <si>
    <t xml:space="preserve">   Let It Ride Bonus</t>
  </si>
  <si>
    <t>BOAT:     ST. CHARLES</t>
  </si>
  <si>
    <t xml:space="preserve">   Three Card Progressive</t>
  </si>
  <si>
    <t xml:space="preserve">   Blackjack plus 3</t>
  </si>
  <si>
    <t xml:space="preserve">   Three Card Split</t>
  </si>
  <si>
    <t xml:space="preserve">   Dragon Bonus</t>
  </si>
  <si>
    <t xml:space="preserve">   Ten Hand Holdem</t>
  </si>
  <si>
    <t xml:space="preserve">   Emperor Challenge PG</t>
  </si>
  <si>
    <t xml:space="preserve">   EZ Pai Gow Poker</t>
  </si>
  <si>
    <t xml:space="preserve">   EZ Baccarat</t>
  </si>
  <si>
    <t xml:space="preserve">   1 cent tokenized</t>
  </si>
  <si>
    <t xml:space="preserve">   2 cent tokenized</t>
  </si>
  <si>
    <t>BOAT:     RIVER CITY</t>
  </si>
  <si>
    <t xml:space="preserve">   Blackjack Royal Match</t>
  </si>
  <si>
    <t xml:space="preserve">   Emperor Challenge Pai Gow</t>
  </si>
  <si>
    <t xml:space="preserve">   Bonus Craps</t>
  </si>
  <si>
    <t xml:space="preserve">   Let It Ride 3 Card Bonus</t>
  </si>
  <si>
    <t xml:space="preserve">   In Between Blackjack</t>
  </si>
  <si>
    <t xml:space="preserve">   Blackjack Switch</t>
  </si>
  <si>
    <t xml:space="preserve">   TITO</t>
  </si>
  <si>
    <t>BOAT:     LUMIERE PLACE</t>
  </si>
  <si>
    <t>BOAT:  ISLE OF CAPRI - BOONVILLE</t>
  </si>
  <si>
    <t>BOAT:      ST. JO FRONTIER</t>
  </si>
  <si>
    <t>STATEWIDE TOTALS</t>
  </si>
  <si>
    <t xml:space="preserve">     TABLE GAMES:</t>
  </si>
  <si>
    <t xml:space="preserve">     TABLE DROP:</t>
  </si>
  <si>
    <t xml:space="preserve">     TABLE AGR:</t>
  </si>
  <si>
    <t xml:space="preserve">     ACTUAL HOLD %:</t>
  </si>
  <si>
    <t xml:space="preserve">     SLOT MACHINES:</t>
  </si>
  <si>
    <t xml:space="preserve">     SLOT HANDLE:</t>
  </si>
  <si>
    <t xml:space="preserve">     SLOT AGR:</t>
  </si>
  <si>
    <t xml:space="preserve">     ACTUAL PAYOUT %:</t>
  </si>
  <si>
    <t xml:space="preserve">     GRAND TOTAL AGR:</t>
  </si>
  <si>
    <t xml:space="preserve">   Three Card Poker Progressive</t>
  </si>
  <si>
    <t xml:space="preserve">   Pai Gow</t>
  </si>
  <si>
    <t xml:space="preserve">   Lunar Poker</t>
  </si>
  <si>
    <t xml:space="preserve">   Bix Six</t>
  </si>
  <si>
    <t>MONTH ENDED:      AUGUST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</si>
</sst>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_);[Red]\(#,##0.000\)"/>
  </numFmts>
  <fonts count="5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0"/>
    </font>
    <font>
      <u val="single"/>
      <sz val="10.45"/>
      <color indexed="12"/>
      <name val="Arial"/>
      <family val="0"/>
    </font>
    <font>
      <b/>
      <sz val="18"/>
      <name val="Arial"/>
      <family val="0"/>
    </font>
    <font>
      <b/>
      <u val="single"/>
      <sz val="18"/>
      <name val="Arial"/>
      <family val="0"/>
    </font>
    <font>
      <u val="single"/>
      <sz val="12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sz val="10"/>
      <name val="Arial"/>
      <family val="0"/>
    </font>
    <font>
      <sz val="11"/>
      <name val="Arial"/>
      <family val="0"/>
    </font>
    <font>
      <b/>
      <sz val="11"/>
      <color indexed="8"/>
      <name val="Arial"/>
      <family val="0"/>
    </font>
    <font>
      <i/>
      <sz val="11"/>
      <name val="Arial"/>
      <family val="0"/>
    </font>
    <font>
      <b/>
      <sz val="12"/>
      <name val="Arial"/>
      <family val="0"/>
    </font>
    <font>
      <b/>
      <u val="single"/>
      <sz val="14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u val="single"/>
      <sz val="12"/>
      <name val="Arial"/>
      <family val="0"/>
    </font>
    <font>
      <b/>
      <u val="single"/>
      <sz val="16"/>
      <name val="Arial"/>
      <family val="0"/>
    </font>
    <font>
      <b/>
      <sz val="1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1">
    <xf numFmtId="0" fontId="5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0" fillId="33" borderId="0" xfId="0" applyFill="1" applyAlignment="1">
      <alignment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0" xfId="0" applyNumberFormat="1" applyFont="1" applyFill="1" applyAlignment="1">
      <alignment horizontal="centerContinuous"/>
    </xf>
    <xf numFmtId="0" fontId="10" fillId="0" borderId="10" xfId="0" applyNumberFormat="1" applyFont="1" applyBorder="1" applyAlignment="1">
      <alignment/>
    </xf>
    <xf numFmtId="0" fontId="11" fillId="0" borderId="11" xfId="0" applyNumberFormat="1" applyFont="1" applyBorder="1" applyAlignment="1" applyProtection="1">
      <alignment/>
      <protection locked="0"/>
    </xf>
    <xf numFmtId="0" fontId="12" fillId="0" borderId="12" xfId="0" applyNumberFormat="1" applyFont="1" applyBorder="1" applyAlignment="1">
      <alignment/>
    </xf>
    <xf numFmtId="3" fontId="12" fillId="0" borderId="10" xfId="0" applyNumberFormat="1" applyFont="1" applyBorder="1" applyAlignment="1" applyProtection="1">
      <alignment horizontal="center"/>
      <protection locked="0"/>
    </xf>
    <xf numFmtId="40" fontId="12" fillId="0" borderId="10" xfId="0" applyNumberFormat="1" applyFont="1" applyBorder="1" applyAlignment="1" applyProtection="1">
      <alignment/>
      <protection locked="0"/>
    </xf>
    <xf numFmtId="164" fontId="12" fillId="0" borderId="10" xfId="0" applyNumberFormat="1" applyFont="1" applyBorder="1" applyAlignment="1" applyProtection="1">
      <alignment/>
      <protection locked="0"/>
    </xf>
    <xf numFmtId="0" fontId="0" fillId="0" borderId="12" xfId="0" applyFont="1" applyBorder="1" applyAlignment="1">
      <alignment/>
    </xf>
    <xf numFmtId="0" fontId="13" fillId="0" borderId="10" xfId="0" applyNumberFormat="1" applyFont="1" applyBorder="1" applyAlignment="1" applyProtection="1">
      <alignment/>
      <protection locked="0"/>
    </xf>
    <xf numFmtId="0" fontId="10" fillId="0" borderId="10" xfId="0" applyNumberFormat="1" applyFont="1" applyBorder="1" applyAlignment="1" applyProtection="1">
      <alignment/>
      <protection locked="0"/>
    </xf>
    <xf numFmtId="4" fontId="12" fillId="0" borderId="10" xfId="0" applyNumberFormat="1" applyFont="1" applyBorder="1" applyAlignment="1" applyProtection="1">
      <alignment/>
      <protection locked="0"/>
    </xf>
    <xf numFmtId="0" fontId="14" fillId="0" borderId="10" xfId="0" applyNumberFormat="1" applyFont="1" applyBorder="1" applyAlignment="1">
      <alignment/>
    </xf>
    <xf numFmtId="3" fontId="12" fillId="34" borderId="10" xfId="0" applyNumberFormat="1" applyFont="1" applyFill="1" applyBorder="1" applyAlignment="1" applyProtection="1">
      <alignment horizontal="center"/>
      <protection locked="0"/>
    </xf>
    <xf numFmtId="4" fontId="12" fillId="33" borderId="10" xfId="0" applyNumberFormat="1" applyFont="1" applyFill="1" applyBorder="1" applyAlignment="1" applyProtection="1">
      <alignment/>
      <protection locked="0"/>
    </xf>
    <xf numFmtId="164" fontId="12" fillId="34" borderId="10" xfId="0" applyNumberFormat="1" applyFont="1" applyFill="1" applyBorder="1" applyAlignment="1" applyProtection="1">
      <alignment/>
      <protection locked="0"/>
    </xf>
    <xf numFmtId="0" fontId="14" fillId="34" borderId="10" xfId="0" applyNumberFormat="1" applyFont="1" applyFill="1" applyBorder="1" applyAlignment="1">
      <alignment/>
    </xf>
    <xf numFmtId="0" fontId="12" fillId="34" borderId="11" xfId="0" applyNumberFormat="1" applyFont="1" applyFill="1" applyBorder="1" applyAlignment="1" applyProtection="1">
      <alignment/>
      <protection locked="0"/>
    </xf>
    <xf numFmtId="4" fontId="12" fillId="34" borderId="10" xfId="0" applyNumberFormat="1" applyFont="1" applyFill="1" applyBorder="1" applyAlignment="1" applyProtection="1">
      <alignment/>
      <protection locked="0"/>
    </xf>
    <xf numFmtId="0" fontId="15" fillId="0" borderId="11" xfId="0" applyNumberFormat="1" applyFont="1" applyBorder="1" applyAlignment="1">
      <alignment horizontal="left"/>
    </xf>
    <xf numFmtId="0" fontId="15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15" fillId="33" borderId="10" xfId="0" applyNumberFormat="1" applyFont="1" applyFill="1" applyBorder="1" applyAlignment="1">
      <alignment horizontal="center"/>
    </xf>
    <xf numFmtId="4" fontId="15" fillId="33" borderId="10" xfId="0" applyNumberFormat="1" applyFont="1" applyFill="1" applyBorder="1" applyAlignment="1">
      <alignment/>
    </xf>
    <xf numFmtId="164" fontId="15" fillId="0" borderId="10" xfId="0" applyNumberFormat="1" applyFont="1" applyBorder="1" applyAlignment="1" applyProtection="1">
      <alignment/>
      <protection locked="0"/>
    </xf>
    <xf numFmtId="0" fontId="12" fillId="0" borderId="0" xfId="0" applyNumberFormat="1" applyFont="1" applyAlignment="1">
      <alignment/>
    </xf>
    <xf numFmtId="0" fontId="10" fillId="0" borderId="11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/>
    </xf>
    <xf numFmtId="4" fontId="10" fillId="0" borderId="11" xfId="0" applyNumberFormat="1" applyFont="1" applyBorder="1" applyAlignment="1">
      <alignment horizontal="centerContinuous"/>
    </xf>
    <xf numFmtId="0" fontId="16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center"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centerContinuous"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center"/>
    </xf>
    <xf numFmtId="0" fontId="10" fillId="33" borderId="10" xfId="0" applyNumberFormat="1" applyFont="1" applyFill="1" applyBorder="1" applyAlignment="1" applyProtection="1">
      <alignment/>
      <protection locked="0"/>
    </xf>
    <xf numFmtId="0" fontId="12" fillId="33" borderId="11" xfId="0" applyNumberFormat="1" applyFont="1" applyFill="1" applyBorder="1" applyAlignment="1" applyProtection="1">
      <alignment/>
      <protection locked="0"/>
    </xf>
    <xf numFmtId="0" fontId="10" fillId="33" borderId="10" xfId="0" applyNumberFormat="1" applyFont="1" applyFill="1" applyBorder="1" applyAlignment="1" applyProtection="1">
      <alignment horizontal="left"/>
      <protection locked="0"/>
    </xf>
    <xf numFmtId="0" fontId="12" fillId="33" borderId="11" xfId="0" applyNumberFormat="1" applyFont="1" applyFill="1" applyBorder="1" applyAlignment="1" applyProtection="1">
      <alignment horizontal="centerContinuous"/>
      <protection locked="0"/>
    </xf>
    <xf numFmtId="0" fontId="14" fillId="0" borderId="10" xfId="0" applyNumberFormat="1" applyFont="1" applyBorder="1" applyAlignment="1">
      <alignment horizontal="left"/>
    </xf>
    <xf numFmtId="0" fontId="10" fillId="34" borderId="1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Alignment="1">
      <alignment/>
    </xf>
    <xf numFmtId="0" fontId="1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4" fontId="10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0" fontId="18" fillId="0" borderId="0" xfId="0" applyFont="1" applyAlignment="1">
      <alignment/>
    </xf>
    <xf numFmtId="164" fontId="15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0" fontId="12" fillId="33" borderId="10" xfId="0" applyNumberFormat="1" applyFont="1" applyFill="1" applyBorder="1" applyAlignment="1" applyProtection="1">
      <alignment/>
      <protection locked="0"/>
    </xf>
    <xf numFmtId="40" fontId="12" fillId="34" borderId="10" xfId="0" applyNumberFormat="1" applyFont="1" applyFill="1" applyBorder="1" applyAlignment="1" applyProtection="1">
      <alignment/>
      <protection locked="0"/>
    </xf>
    <xf numFmtId="4" fontId="12" fillId="34" borderId="1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11" xfId="0" applyNumberFormat="1" applyFont="1" applyBorder="1" applyAlignment="1">
      <alignment horizontal="center"/>
    </xf>
    <xf numFmtId="0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10" fontId="12" fillId="0" borderId="1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164" fontId="12" fillId="0" borderId="13" xfId="0" applyNumberFormat="1" applyFont="1" applyBorder="1" applyAlignment="1" applyProtection="1">
      <alignment/>
      <protection locked="0"/>
    </xf>
    <xf numFmtId="164" fontId="12" fillId="34" borderId="13" xfId="0" applyNumberFormat="1" applyFont="1" applyFill="1" applyBorder="1" applyAlignment="1" applyProtection="1">
      <alignment/>
      <protection locked="0"/>
    </xf>
    <xf numFmtId="164" fontId="15" fillId="0" borderId="13" xfId="0" applyNumberFormat="1" applyFont="1" applyBorder="1" applyAlignment="1" applyProtection="1">
      <alignment/>
      <protection locked="0"/>
    </xf>
    <xf numFmtId="4" fontId="10" fillId="0" borderId="0" xfId="0" applyNumberFormat="1" applyFont="1" applyBorder="1" applyAlignment="1">
      <alignment horizontal="centerContinuous"/>
    </xf>
    <xf numFmtId="0" fontId="10" fillId="33" borderId="0" xfId="0" applyNumberFormat="1" applyFont="1" applyFill="1" applyBorder="1" applyAlignment="1">
      <alignment horizontal="center"/>
    </xf>
    <xf numFmtId="4" fontId="10" fillId="0" borderId="14" xfId="0" applyNumberFormat="1" applyFont="1" applyBorder="1" applyAlignment="1">
      <alignment horizontal="centerContinuous"/>
    </xf>
    <xf numFmtId="8" fontId="10" fillId="33" borderId="10" xfId="0" applyNumberFormat="1" applyFont="1" applyFill="1" applyBorder="1" applyAlignment="1" applyProtection="1" quotePrefix="1">
      <alignment/>
      <protection locked="0"/>
    </xf>
    <xf numFmtId="0" fontId="10" fillId="33" borderId="10" xfId="0" applyNumberFormat="1" applyFont="1" applyFill="1" applyBorder="1" applyAlignment="1" applyProtection="1" quotePrefix="1">
      <alignment/>
      <protection locked="0"/>
    </xf>
    <xf numFmtId="0" fontId="10" fillId="33" borderId="15" xfId="0" applyNumberFormat="1" applyFont="1" applyFill="1" applyBorder="1" applyAlignment="1" applyProtection="1">
      <alignment/>
      <protection locked="0"/>
    </xf>
    <xf numFmtId="164" fontId="15" fillId="0" borderId="16" xfId="0" applyNumberFormat="1" applyFont="1" applyBorder="1" applyAlignment="1" applyProtection="1">
      <alignment/>
      <protection locked="0"/>
    </xf>
    <xf numFmtId="0" fontId="10" fillId="33" borderId="12" xfId="0" applyNumberFormat="1" applyFont="1" applyFill="1" applyBorder="1" applyAlignment="1" applyProtection="1">
      <alignment/>
      <protection locked="0"/>
    </xf>
    <xf numFmtId="3" fontId="12" fillId="0" borderId="15" xfId="0" applyNumberFormat="1" applyFont="1" applyBorder="1" applyAlignment="1" applyProtection="1">
      <alignment horizontal="center"/>
      <protection locked="0"/>
    </xf>
    <xf numFmtId="40" fontId="12" fillId="0" borderId="15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>
      <alignment/>
    </xf>
    <xf numFmtId="0" fontId="0" fillId="0" borderId="0" xfId="0" applyAlignment="1">
      <alignment/>
    </xf>
    <xf numFmtId="0" fontId="21" fillId="0" borderId="17" xfId="0" applyNumberFormat="1" applyFont="1" applyBorder="1" applyAlignment="1">
      <alignment/>
    </xf>
    <xf numFmtId="3" fontId="18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/>
    </xf>
    <xf numFmtId="0" fontId="21" fillId="0" borderId="20" xfId="0" applyNumberFormat="1" applyFont="1" applyBorder="1" applyAlignment="1">
      <alignment/>
    </xf>
    <xf numFmtId="4" fontId="18" fillId="0" borderId="10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0" fontId="21" fillId="35" borderId="20" xfId="0" applyNumberFormat="1" applyFont="1" applyFill="1" applyBorder="1" applyAlignment="1">
      <alignment/>
    </xf>
    <xf numFmtId="4" fontId="17" fillId="35" borderId="10" xfId="0" applyNumberFormat="1" applyFont="1" applyFill="1" applyBorder="1" applyAlignment="1">
      <alignment horizontal="center"/>
    </xf>
    <xf numFmtId="3" fontId="18" fillId="0" borderId="10" xfId="0" applyNumberFormat="1" applyFont="1" applyBorder="1" applyAlignment="1">
      <alignment horizontal="center"/>
    </xf>
    <xf numFmtId="164" fontId="18" fillId="35" borderId="10" xfId="0" applyNumberFormat="1" applyFont="1" applyFill="1" applyBorder="1" applyAlignment="1">
      <alignment horizontal="center"/>
    </xf>
    <xf numFmtId="0" fontId="18" fillId="0" borderId="21" xfId="0" applyNumberFormat="1" applyFont="1" applyBorder="1" applyAlignment="1">
      <alignment/>
    </xf>
    <xf numFmtId="0" fontId="17" fillId="0" borderId="21" xfId="0" applyNumberFormat="1" applyFont="1" applyBorder="1" applyAlignment="1">
      <alignment/>
    </xf>
    <xf numFmtId="0" fontId="19" fillId="0" borderId="0" xfId="0" applyNumberFormat="1" applyFont="1" applyAlignment="1">
      <alignment/>
    </xf>
    <xf numFmtId="0" fontId="18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">
        <v>136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2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12</v>
      </c>
      <c r="E9" s="17">
        <v>748174</v>
      </c>
      <c r="F9" s="17">
        <v>115611.5</v>
      </c>
      <c r="G9" s="18">
        <f>F9/E9</f>
        <v>0.15452488324908378</v>
      </c>
      <c r="H9" s="19"/>
    </row>
    <row r="10" spans="1:8" ht="15.75">
      <c r="A10" s="13" t="s">
        <v>11</v>
      </c>
      <c r="B10" s="14"/>
      <c r="C10" s="15"/>
      <c r="D10" s="16">
        <v>2</v>
      </c>
      <c r="E10" s="17">
        <v>747779</v>
      </c>
      <c r="F10" s="17">
        <v>100423.5</v>
      </c>
      <c r="G10" s="18">
        <f>F10/E10</f>
        <v>0.13429569431610142</v>
      </c>
      <c r="H10" s="19"/>
    </row>
    <row r="11" spans="1:8" ht="15.75">
      <c r="A11" s="13" t="s">
        <v>12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13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14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15</v>
      </c>
      <c r="B14" s="14"/>
      <c r="C14" s="15"/>
      <c r="D14" s="16">
        <v>1</v>
      </c>
      <c r="E14" s="17">
        <v>167469</v>
      </c>
      <c r="F14" s="17">
        <v>31731</v>
      </c>
      <c r="G14" s="18">
        <f>F14/E14</f>
        <v>0.18947387277645414</v>
      </c>
      <c r="H14" s="19"/>
    </row>
    <row r="15" spans="1:8" ht="15.75">
      <c r="A15" s="13" t="s">
        <v>16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17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18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19</v>
      </c>
      <c r="B18" s="14"/>
      <c r="C18" s="15"/>
      <c r="D18" s="16">
        <v>2</v>
      </c>
      <c r="E18" s="17">
        <v>839221</v>
      </c>
      <c r="F18" s="17">
        <v>136169</v>
      </c>
      <c r="G18" s="18">
        <f>F18/E18</f>
        <v>0.16225642589973321</v>
      </c>
      <c r="H18" s="19"/>
    </row>
    <row r="19" spans="1:8" ht="15.75">
      <c r="A19" s="13" t="s">
        <v>20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21</v>
      </c>
      <c r="B20" s="14"/>
      <c r="C20" s="15"/>
      <c r="D20" s="16">
        <v>1</v>
      </c>
      <c r="E20" s="17">
        <v>348824</v>
      </c>
      <c r="F20" s="17">
        <v>134411.5</v>
      </c>
      <c r="G20" s="18">
        <f>F20/E20</f>
        <v>0.38532755773685295</v>
      </c>
      <c r="H20" s="19"/>
    </row>
    <row r="21" spans="1:8" ht="15.75">
      <c r="A21" s="13" t="s">
        <v>22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23</v>
      </c>
      <c r="B22" s="14"/>
      <c r="C22" s="15"/>
      <c r="D22" s="16">
        <v>1</v>
      </c>
      <c r="E22" s="17">
        <v>117933</v>
      </c>
      <c r="F22" s="17">
        <v>28427.59</v>
      </c>
      <c r="G22" s="18">
        <f>F22/E22</f>
        <v>0.2410486462652523</v>
      </c>
      <c r="H22" s="19"/>
    </row>
    <row r="23" spans="1:8" ht="15.75">
      <c r="A23" s="13" t="s">
        <v>24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25</v>
      </c>
      <c r="B24" s="14"/>
      <c r="C24" s="15"/>
      <c r="D24" s="16">
        <v>2</v>
      </c>
      <c r="E24" s="17">
        <v>352299</v>
      </c>
      <c r="F24" s="17">
        <v>93134</v>
      </c>
      <c r="G24" s="18">
        <f>F24/E24</f>
        <v>0.26436067090738263</v>
      </c>
      <c r="H24" s="19"/>
    </row>
    <row r="25" spans="1:8" ht="15.75">
      <c r="A25" s="20" t="s">
        <v>26</v>
      </c>
      <c r="B25" s="14"/>
      <c r="C25" s="15"/>
      <c r="D25" s="16">
        <v>2</v>
      </c>
      <c r="E25" s="17">
        <v>372632</v>
      </c>
      <c r="F25" s="17">
        <v>58556</v>
      </c>
      <c r="G25" s="18">
        <f>F25/E25</f>
        <v>0.15714163034844028</v>
      </c>
      <c r="H25" s="19"/>
    </row>
    <row r="26" spans="1:8" ht="15.75">
      <c r="A26" s="20" t="s">
        <v>27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29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30</v>
      </c>
      <c r="B29" s="14"/>
      <c r="C29" s="15"/>
      <c r="D29" s="16">
        <v>1</v>
      </c>
      <c r="E29" s="22">
        <v>151593</v>
      </c>
      <c r="F29" s="22">
        <v>33536.24</v>
      </c>
      <c r="G29" s="18">
        <f>F29/E29</f>
        <v>0.2212255183286827</v>
      </c>
      <c r="H29" s="19"/>
    </row>
    <row r="30" spans="1:8" ht="15.75">
      <c r="A30" s="21" t="s">
        <v>31</v>
      </c>
      <c r="B30" s="14"/>
      <c r="C30" s="15"/>
      <c r="D30" s="16">
        <v>1</v>
      </c>
      <c r="E30" s="22">
        <v>207537</v>
      </c>
      <c r="F30" s="22">
        <v>65127</v>
      </c>
      <c r="G30" s="18">
        <f>F30/E30</f>
        <v>0.3138091039188193</v>
      </c>
      <c r="H30" s="19"/>
    </row>
    <row r="31" spans="1:8" ht="15.75">
      <c r="A31" s="21" t="s">
        <v>32</v>
      </c>
      <c r="B31" s="14"/>
      <c r="C31" s="15"/>
      <c r="D31" s="16">
        <v>5</v>
      </c>
      <c r="E31" s="22">
        <v>1439050</v>
      </c>
      <c r="F31" s="22">
        <v>283099</v>
      </c>
      <c r="G31" s="18">
        <f>F31/E31</f>
        <v>0.19672631249782843</v>
      </c>
      <c r="H31" s="19"/>
    </row>
    <row r="32" spans="1:8" ht="15.75">
      <c r="A32" s="21" t="s">
        <v>33</v>
      </c>
      <c r="B32" s="14"/>
      <c r="C32" s="15"/>
      <c r="D32" s="16"/>
      <c r="E32" s="22"/>
      <c r="F32" s="22"/>
      <c r="G32" s="18"/>
      <c r="H32" s="19"/>
    </row>
    <row r="33" spans="1:8" ht="15.75">
      <c r="A33" s="21" t="s">
        <v>34</v>
      </c>
      <c r="B33" s="14"/>
      <c r="C33" s="15"/>
      <c r="D33" s="16"/>
      <c r="E33" s="22"/>
      <c r="F33" s="22"/>
      <c r="G33" s="18"/>
      <c r="H33" s="19"/>
    </row>
    <row r="34" spans="1:8" ht="15.75">
      <c r="A34" s="21" t="s">
        <v>35</v>
      </c>
      <c r="B34" s="14"/>
      <c r="C34" s="15"/>
      <c r="D34" s="16">
        <v>1</v>
      </c>
      <c r="E34" s="22">
        <v>260328</v>
      </c>
      <c r="F34" s="22">
        <v>74631</v>
      </c>
      <c r="G34" s="18">
        <f>F34/E34</f>
        <v>0.28668064902738083</v>
      </c>
      <c r="H34" s="19"/>
    </row>
    <row r="35" spans="1:8" ht="15">
      <c r="A35" s="23" t="s">
        <v>36</v>
      </c>
      <c r="B35" s="14"/>
      <c r="C35" s="15"/>
      <c r="D35" s="24"/>
      <c r="E35" s="25"/>
      <c r="F35" s="17"/>
      <c r="G35" s="26"/>
      <c r="H35" s="19"/>
    </row>
    <row r="36" spans="1:8" ht="15">
      <c r="A36" s="23" t="s">
        <v>37</v>
      </c>
      <c r="B36" s="14"/>
      <c r="C36" s="15"/>
      <c r="D36" s="24"/>
      <c r="E36" s="25"/>
      <c r="F36" s="22"/>
      <c r="G36" s="26"/>
      <c r="H36" s="19"/>
    </row>
    <row r="37" spans="1:8" ht="15">
      <c r="A37" s="23" t="s">
        <v>38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39</v>
      </c>
      <c r="B39" s="31"/>
      <c r="C39" s="32"/>
      <c r="D39" s="33">
        <f>SUM(D9:D38)</f>
        <v>31</v>
      </c>
      <c r="E39" s="34">
        <f>SUM(E9:E38)</f>
        <v>5752839</v>
      </c>
      <c r="F39" s="34">
        <f>SUM(F9:F38)</f>
        <v>1154857.33</v>
      </c>
      <c r="G39" s="35">
        <f>F39/E39</f>
        <v>0.20074563706719414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42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44" t="s">
        <v>43</v>
      </c>
      <c r="H43" s="2"/>
    </row>
    <row r="44" spans="1:8" ht="15.75">
      <c r="A44" s="48" t="s">
        <v>44</v>
      </c>
      <c r="B44" s="49"/>
      <c r="C44" s="15"/>
      <c r="D44" s="16">
        <v>83</v>
      </c>
      <c r="E44" s="17">
        <v>11344676.65</v>
      </c>
      <c r="F44" s="17">
        <v>620853.78</v>
      </c>
      <c r="G44" s="18">
        <f>1-(+F44/E44)</f>
        <v>0.9452735587664369</v>
      </c>
      <c r="H44" s="19"/>
    </row>
    <row r="45" spans="1:8" ht="15.75">
      <c r="A45" s="48" t="s">
        <v>45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46</v>
      </c>
      <c r="B46" s="49"/>
      <c r="C46" s="15"/>
      <c r="D46" s="16">
        <v>235</v>
      </c>
      <c r="E46" s="17">
        <v>18189081.75</v>
      </c>
      <c r="F46" s="17">
        <v>1195640.53</v>
      </c>
      <c r="G46" s="18">
        <f>1-(+F46/E46)</f>
        <v>0.9342660313239837</v>
      </c>
      <c r="H46" s="19"/>
    </row>
    <row r="47" spans="1:8" ht="15.75">
      <c r="A47" s="48" t="s">
        <v>47</v>
      </c>
      <c r="B47" s="49"/>
      <c r="C47" s="15"/>
      <c r="D47" s="16">
        <v>6</v>
      </c>
      <c r="E47" s="17">
        <v>299981</v>
      </c>
      <c r="F47" s="17">
        <v>26126</v>
      </c>
      <c r="G47" s="18">
        <f>1-(+F47/E47)</f>
        <v>0.912907817495108</v>
      </c>
      <c r="H47" s="19"/>
    </row>
    <row r="48" spans="1:8" ht="15.75">
      <c r="A48" s="48" t="s">
        <v>48</v>
      </c>
      <c r="B48" s="49"/>
      <c r="C48" s="15"/>
      <c r="D48" s="16">
        <v>169</v>
      </c>
      <c r="E48" s="17">
        <v>15195557</v>
      </c>
      <c r="F48" s="17">
        <v>1152250.86</v>
      </c>
      <c r="G48" s="18">
        <f>1-(+F48/E48)</f>
        <v>0.9241718576028506</v>
      </c>
      <c r="H48" s="19"/>
    </row>
    <row r="49" spans="1:8" ht="15.75">
      <c r="A49" s="48" t="s">
        <v>49</v>
      </c>
      <c r="B49" s="49"/>
      <c r="C49" s="15"/>
      <c r="D49" s="16">
        <v>18</v>
      </c>
      <c r="E49" s="17">
        <v>3609063</v>
      </c>
      <c r="F49" s="17">
        <v>187545</v>
      </c>
      <c r="G49" s="18">
        <f>1-(+F49/E49)</f>
        <v>0.9480349885829092</v>
      </c>
      <c r="H49" s="19"/>
    </row>
    <row r="50" spans="1:8" ht="15.75">
      <c r="A50" s="48" t="s">
        <v>50</v>
      </c>
      <c r="B50" s="49"/>
      <c r="C50" s="15"/>
      <c r="D50" s="16">
        <v>14</v>
      </c>
      <c r="E50" s="17">
        <v>2430770</v>
      </c>
      <c r="F50" s="17">
        <v>89719.37</v>
      </c>
      <c r="G50" s="18">
        <f>1-(+F50/E50)</f>
        <v>0.9630901442752708</v>
      </c>
      <c r="H50" s="19"/>
    </row>
    <row r="51" spans="1:8" ht="15.75">
      <c r="A51" s="48" t="s">
        <v>51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52</v>
      </c>
      <c r="B52" s="49"/>
      <c r="C52" s="15"/>
      <c r="D52" s="16"/>
      <c r="E52" s="17"/>
      <c r="F52" s="17"/>
      <c r="G52" s="18"/>
      <c r="H52" s="19"/>
    </row>
    <row r="53" spans="1:8" ht="15.75">
      <c r="A53" s="50" t="s">
        <v>53</v>
      </c>
      <c r="B53" s="51"/>
      <c r="C53" s="15"/>
      <c r="D53" s="16">
        <v>1136</v>
      </c>
      <c r="E53" s="17">
        <v>75808768.82</v>
      </c>
      <c r="F53" s="17">
        <v>8438666.41</v>
      </c>
      <c r="G53" s="18">
        <f>1-(+F53/E53)</f>
        <v>0.8886848244424503</v>
      </c>
      <c r="H53" s="19"/>
    </row>
    <row r="54" spans="1:8" ht="15.75">
      <c r="A54" s="50" t="s">
        <v>54</v>
      </c>
      <c r="B54" s="51"/>
      <c r="C54" s="15"/>
      <c r="D54" s="16"/>
      <c r="E54" s="17"/>
      <c r="F54" s="17"/>
      <c r="G54" s="18"/>
      <c r="H54" s="19"/>
    </row>
    <row r="55" spans="1:8" ht="15">
      <c r="A55" s="52" t="s">
        <v>55</v>
      </c>
      <c r="B55" s="51"/>
      <c r="C55" s="15"/>
      <c r="D55" s="24"/>
      <c r="E55" s="29"/>
      <c r="F55" s="17"/>
      <c r="G55" s="26"/>
      <c r="H55" s="19"/>
    </row>
    <row r="56" spans="1:8" ht="15">
      <c r="A56" s="23" t="s">
        <v>56</v>
      </c>
      <c r="B56" s="49"/>
      <c r="C56" s="15"/>
      <c r="D56" s="24"/>
      <c r="E56" s="29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25"/>
      <c r="F57" s="22"/>
      <c r="G57" s="26"/>
      <c r="H57" s="19"/>
    </row>
    <row r="58" spans="1:8" ht="15">
      <c r="A58" s="23" t="s">
        <v>38</v>
      </c>
      <c r="B58" s="49"/>
      <c r="C58" s="15"/>
      <c r="D58" s="24"/>
      <c r="E58" s="25"/>
      <c r="F58" s="22"/>
      <c r="G58" s="26"/>
      <c r="H58" s="19"/>
    </row>
    <row r="59" spans="1:8" ht="15.75">
      <c r="A59" s="53"/>
      <c r="B59" s="28"/>
      <c r="C59" s="15"/>
      <c r="D59" s="24"/>
      <c r="E59" s="29"/>
      <c r="F59" s="29"/>
      <c r="G59" s="26"/>
      <c r="H59" s="19"/>
    </row>
    <row r="60" spans="1:8" ht="15.75">
      <c r="A60" s="31" t="s">
        <v>58</v>
      </c>
      <c r="B60" s="31"/>
      <c r="C60" s="32"/>
      <c r="D60" s="33">
        <f>SUM(D44:D56)</f>
        <v>1661</v>
      </c>
      <c r="E60" s="34">
        <f>SUM(E44:E59)</f>
        <v>126877898.22</v>
      </c>
      <c r="F60" s="34">
        <f>SUM(F44:F59)</f>
        <v>11710801.95</v>
      </c>
      <c r="G60" s="35">
        <f>1-(+F60/E60)</f>
        <v>0.9077002211236661</v>
      </c>
      <c r="H60" s="19"/>
    </row>
    <row r="61" spans="1:8" ht="15">
      <c r="A61" s="54"/>
      <c r="B61" s="54"/>
      <c r="C61" s="54"/>
      <c r="D61" s="55"/>
      <c r="E61" s="56"/>
      <c r="F61" s="57"/>
      <c r="G61" s="57"/>
      <c r="H61" s="2"/>
    </row>
    <row r="62" spans="1:8" ht="18">
      <c r="A62" s="58" t="s">
        <v>59</v>
      </c>
      <c r="B62" s="59"/>
      <c r="C62" s="59"/>
      <c r="D62" s="59"/>
      <c r="E62" s="59"/>
      <c r="F62" s="60">
        <f>F60+F39</f>
        <v>12865659.28</v>
      </c>
      <c r="G62" s="59"/>
      <c r="H62" s="2"/>
    </row>
    <row r="63" spans="1:8" ht="18">
      <c r="A63" s="61"/>
      <c r="B63" s="62"/>
      <c r="C63" s="62"/>
      <c r="D63" s="62"/>
      <c r="E63" s="62"/>
      <c r="F63" s="60"/>
      <c r="G63" s="62"/>
      <c r="H63" s="2"/>
    </row>
    <row r="64" spans="1:8" ht="15.75">
      <c r="A64" s="4" t="s">
        <v>60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63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119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3</v>
      </c>
      <c r="E9" s="17">
        <v>657553</v>
      </c>
      <c r="F9" s="17">
        <v>279629.5</v>
      </c>
      <c r="G9" s="82">
        <f>F9/E9</f>
        <v>0.42525773587832466</v>
      </c>
      <c r="H9" s="19"/>
    </row>
    <row r="10" spans="1:8" ht="15.75">
      <c r="A10" s="13" t="s">
        <v>11</v>
      </c>
      <c r="B10" s="14"/>
      <c r="C10" s="15"/>
      <c r="D10" s="16">
        <v>3</v>
      </c>
      <c r="E10" s="17">
        <v>1350771</v>
      </c>
      <c r="F10" s="17">
        <v>251440.5</v>
      </c>
      <c r="G10" s="82">
        <f>F10/E10</f>
        <v>0.1861459122234635</v>
      </c>
      <c r="H10" s="19"/>
    </row>
    <row r="11" spans="1:8" ht="15.75">
      <c r="A11" s="13" t="s">
        <v>135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31</v>
      </c>
      <c r="B12" s="14"/>
      <c r="C12" s="15"/>
      <c r="D12" s="16"/>
      <c r="E12" s="17"/>
      <c r="F12" s="17"/>
      <c r="G12" s="82"/>
      <c r="H12" s="19"/>
    </row>
    <row r="13" spans="1:8" ht="15.75">
      <c r="A13" s="13" t="s">
        <v>102</v>
      </c>
      <c r="B13" s="14"/>
      <c r="C13" s="15"/>
      <c r="D13" s="16">
        <v>10</v>
      </c>
      <c r="E13" s="17">
        <v>3271362</v>
      </c>
      <c r="F13" s="17">
        <v>638521.5</v>
      </c>
      <c r="G13" s="82">
        <f>F13/E13</f>
        <v>0.19518521643278855</v>
      </c>
      <c r="H13" s="19"/>
    </row>
    <row r="14" spans="1:8" ht="15.75">
      <c r="A14" s="13" t="s">
        <v>112</v>
      </c>
      <c r="B14" s="14"/>
      <c r="C14" s="15"/>
      <c r="D14" s="16">
        <v>3</v>
      </c>
      <c r="E14" s="17">
        <v>257537</v>
      </c>
      <c r="F14" s="17">
        <v>42441.5</v>
      </c>
      <c r="G14" s="82">
        <f>F14/E14</f>
        <v>0.1647976795567239</v>
      </c>
      <c r="H14" s="19"/>
    </row>
    <row r="15" spans="1:8" ht="15.75">
      <c r="A15" s="13" t="s">
        <v>113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134</v>
      </c>
      <c r="B16" s="14"/>
      <c r="C16" s="15"/>
      <c r="D16" s="16"/>
      <c r="E16" s="17"/>
      <c r="F16" s="17"/>
      <c r="G16" s="82"/>
      <c r="H16" s="19"/>
    </row>
    <row r="17" spans="1:8" ht="15.75">
      <c r="A17" s="13" t="s">
        <v>114</v>
      </c>
      <c r="B17" s="14"/>
      <c r="C17" s="15"/>
      <c r="D17" s="16">
        <v>1</v>
      </c>
      <c r="E17" s="17">
        <v>820264</v>
      </c>
      <c r="F17" s="17">
        <v>161392</v>
      </c>
      <c r="G17" s="82">
        <f aca="true" t="shared" si="0" ref="G17:G22">F17/E17</f>
        <v>0.19675616630743273</v>
      </c>
      <c r="H17" s="19"/>
    </row>
    <row r="18" spans="1:8" ht="15.75">
      <c r="A18" s="13" t="s">
        <v>19</v>
      </c>
      <c r="B18" s="14"/>
      <c r="C18" s="15"/>
      <c r="D18" s="16">
        <v>2</v>
      </c>
      <c r="E18" s="17">
        <v>186030</v>
      </c>
      <c r="F18" s="17">
        <v>57803</v>
      </c>
      <c r="G18" s="82">
        <f t="shared" si="0"/>
        <v>0.310718701284739</v>
      </c>
      <c r="H18" s="19"/>
    </row>
    <row r="19" spans="1:8" ht="15.75">
      <c r="A19" s="13" t="s">
        <v>20</v>
      </c>
      <c r="B19" s="14"/>
      <c r="C19" s="15"/>
      <c r="D19" s="16">
        <v>1</v>
      </c>
      <c r="E19" s="17">
        <v>693696</v>
      </c>
      <c r="F19" s="17">
        <v>233081</v>
      </c>
      <c r="G19" s="82">
        <f t="shared" si="0"/>
        <v>0.33599876603007656</v>
      </c>
      <c r="H19" s="19"/>
    </row>
    <row r="20" spans="1:8" ht="15.75">
      <c r="A20" s="13" t="s">
        <v>79</v>
      </c>
      <c r="B20" s="14"/>
      <c r="C20" s="15"/>
      <c r="D20" s="16">
        <v>1</v>
      </c>
      <c r="E20" s="17">
        <v>160503</v>
      </c>
      <c r="F20" s="17">
        <v>53123.5</v>
      </c>
      <c r="G20" s="82">
        <f t="shared" si="0"/>
        <v>0.33098135237347587</v>
      </c>
      <c r="H20" s="19"/>
    </row>
    <row r="21" spans="1:8" ht="15.75">
      <c r="A21" s="13" t="s">
        <v>24</v>
      </c>
      <c r="B21" s="14"/>
      <c r="C21" s="15"/>
      <c r="D21" s="16">
        <v>1</v>
      </c>
      <c r="E21" s="17">
        <v>1720</v>
      </c>
      <c r="F21" s="17">
        <v>-3153</v>
      </c>
      <c r="G21" s="82">
        <f t="shared" si="0"/>
        <v>-1.833139534883721</v>
      </c>
      <c r="H21" s="19"/>
    </row>
    <row r="22" spans="1:8" ht="15.75">
      <c r="A22" s="13" t="s">
        <v>23</v>
      </c>
      <c r="B22" s="14"/>
      <c r="C22" s="15"/>
      <c r="D22" s="16">
        <v>1</v>
      </c>
      <c r="E22" s="17">
        <v>162242</v>
      </c>
      <c r="F22" s="17">
        <v>-58210.8</v>
      </c>
      <c r="G22" s="82">
        <f t="shared" si="0"/>
        <v>-0.3587899557451215</v>
      </c>
      <c r="H22" s="19"/>
    </row>
    <row r="23" spans="1:8" ht="15.75">
      <c r="A23" s="13" t="s">
        <v>115</v>
      </c>
      <c r="B23" s="14"/>
      <c r="C23" s="15"/>
      <c r="D23" s="16"/>
      <c r="E23" s="17"/>
      <c r="F23" s="17"/>
      <c r="G23" s="82"/>
      <c r="H23" s="19"/>
    </row>
    <row r="24" spans="1:8" ht="15.75">
      <c r="A24" s="13" t="s">
        <v>116</v>
      </c>
      <c r="B24" s="14"/>
      <c r="C24" s="15"/>
      <c r="D24" s="16">
        <v>15</v>
      </c>
      <c r="E24" s="17">
        <v>713122</v>
      </c>
      <c r="F24" s="17">
        <v>-30173</v>
      </c>
      <c r="G24" s="82">
        <f>F24/E24</f>
        <v>-0.042311133298369705</v>
      </c>
      <c r="H24" s="19"/>
    </row>
    <row r="25" spans="1:8" ht="15.75">
      <c r="A25" s="20" t="s">
        <v>26</v>
      </c>
      <c r="B25" s="14"/>
      <c r="C25" s="15"/>
      <c r="D25" s="16">
        <v>4</v>
      </c>
      <c r="E25" s="17">
        <v>785360</v>
      </c>
      <c r="F25" s="17">
        <v>198761</v>
      </c>
      <c r="G25" s="82">
        <f>F25/E25</f>
        <v>0.25308266272792096</v>
      </c>
      <c r="H25" s="19"/>
    </row>
    <row r="26" spans="1:8" ht="15.75">
      <c r="A26" s="20" t="s">
        <v>27</v>
      </c>
      <c r="B26" s="14"/>
      <c r="C26" s="15"/>
      <c r="D26" s="16">
        <v>13</v>
      </c>
      <c r="E26" s="17">
        <v>221434</v>
      </c>
      <c r="F26" s="17">
        <v>221434</v>
      </c>
      <c r="G26" s="82">
        <f>F26/E26</f>
        <v>1</v>
      </c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29</v>
      </c>
      <c r="B28" s="14"/>
      <c r="C28" s="15"/>
      <c r="D28" s="16"/>
      <c r="E28" s="17">
        <v>56685</v>
      </c>
      <c r="F28" s="17">
        <v>8863.52</v>
      </c>
      <c r="G28" s="82">
        <f aca="true" t="shared" si="1" ref="G28:G34">F28/E28</f>
        <v>0.1563644703184264</v>
      </c>
      <c r="H28" s="19"/>
    </row>
    <row r="29" spans="1:8" ht="15.75">
      <c r="A29" s="21" t="s">
        <v>30</v>
      </c>
      <c r="B29" s="14"/>
      <c r="C29" s="15"/>
      <c r="D29" s="16">
        <v>2</v>
      </c>
      <c r="E29" s="17">
        <v>324816</v>
      </c>
      <c r="F29" s="17">
        <v>81865.12</v>
      </c>
      <c r="G29" s="82">
        <f t="shared" si="1"/>
        <v>0.25203536771587604</v>
      </c>
      <c r="H29" s="19"/>
    </row>
    <row r="30" spans="1:8" ht="15.75">
      <c r="A30" s="21" t="s">
        <v>92</v>
      </c>
      <c r="B30" s="14"/>
      <c r="C30" s="15"/>
      <c r="D30" s="16">
        <v>2</v>
      </c>
      <c r="E30" s="17">
        <v>260140</v>
      </c>
      <c r="F30" s="17">
        <v>87286</v>
      </c>
      <c r="G30" s="82">
        <f t="shared" si="1"/>
        <v>0.3355347120781118</v>
      </c>
      <c r="H30" s="19"/>
    </row>
    <row r="31" spans="1:8" ht="15.75">
      <c r="A31" s="21" t="s">
        <v>117</v>
      </c>
      <c r="B31" s="14"/>
      <c r="C31" s="15"/>
      <c r="D31" s="16">
        <v>1</v>
      </c>
      <c r="E31" s="17">
        <v>174407</v>
      </c>
      <c r="F31" s="17">
        <v>23867</v>
      </c>
      <c r="G31" s="82">
        <f t="shared" si="1"/>
        <v>0.13684657152522547</v>
      </c>
      <c r="H31" s="19"/>
    </row>
    <row r="32" spans="1:8" ht="15.75">
      <c r="A32" s="21" t="s">
        <v>69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35</v>
      </c>
      <c r="B33" s="14"/>
      <c r="C33" s="15"/>
      <c r="D33" s="16">
        <v>2</v>
      </c>
      <c r="E33" s="17">
        <v>389200</v>
      </c>
      <c r="F33" s="17">
        <v>102737.5</v>
      </c>
      <c r="G33" s="82">
        <f t="shared" si="1"/>
        <v>0.26397096608427545</v>
      </c>
      <c r="H33" s="19"/>
    </row>
    <row r="34" spans="1:8" ht="15.75">
      <c r="A34" s="21" t="s">
        <v>108</v>
      </c>
      <c r="B34" s="14"/>
      <c r="C34" s="15"/>
      <c r="D34" s="16">
        <v>3</v>
      </c>
      <c r="E34" s="17">
        <v>1742707</v>
      </c>
      <c r="F34" s="17">
        <v>266618</v>
      </c>
      <c r="G34" s="82">
        <f t="shared" si="1"/>
        <v>0.15299072075799316</v>
      </c>
      <c r="H34" s="19"/>
    </row>
    <row r="35" spans="1:8" ht="15">
      <c r="A35" s="23" t="s">
        <v>36</v>
      </c>
      <c r="B35" s="14"/>
      <c r="C35" s="15"/>
      <c r="D35" s="24"/>
      <c r="E35" s="73">
        <v>67410</v>
      </c>
      <c r="F35" s="17">
        <v>13185</v>
      </c>
      <c r="G35" s="83"/>
      <c r="H35" s="19"/>
    </row>
    <row r="36" spans="1:8" ht="15">
      <c r="A36" s="23" t="s">
        <v>57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38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39</v>
      </c>
      <c r="B39" s="31"/>
      <c r="C39" s="32"/>
      <c r="D39" s="33">
        <f>SUM(D9:D38)</f>
        <v>68</v>
      </c>
      <c r="E39" s="34">
        <f>SUM(E9:E38)</f>
        <v>12296959</v>
      </c>
      <c r="F39" s="34">
        <f>SUM(F9:F38)</f>
        <v>2630512.84</v>
      </c>
      <c r="G39" s="84">
        <f>F39/E39</f>
        <v>0.21391572013861312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86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87" t="s">
        <v>43</v>
      </c>
      <c r="H43" s="2"/>
    </row>
    <row r="44" spans="1:8" ht="15.75">
      <c r="A44" s="48" t="s">
        <v>44</v>
      </c>
      <c r="B44" s="49"/>
      <c r="C44" s="15"/>
      <c r="D44" s="16">
        <v>92</v>
      </c>
      <c r="E44" s="17">
        <v>8070498.2</v>
      </c>
      <c r="F44" s="17">
        <v>315477.12</v>
      </c>
      <c r="G44" s="82">
        <f>1-(+F44/E44)</f>
        <v>0.9609098332987671</v>
      </c>
      <c r="H44" s="19"/>
    </row>
    <row r="45" spans="1:8" ht="15.75">
      <c r="A45" s="48" t="s">
        <v>45</v>
      </c>
      <c r="B45" s="49"/>
      <c r="C45" s="15"/>
      <c r="D45" s="16">
        <v>3</v>
      </c>
      <c r="E45" s="17">
        <v>399156.6</v>
      </c>
      <c r="F45" s="17">
        <v>35639.3</v>
      </c>
      <c r="G45" s="82">
        <f>1-(+F45/E45)</f>
        <v>0.9107134893923838</v>
      </c>
      <c r="H45" s="19"/>
    </row>
    <row r="46" spans="1:8" ht="15.75">
      <c r="A46" s="48" t="s">
        <v>46</v>
      </c>
      <c r="B46" s="49"/>
      <c r="C46" s="15"/>
      <c r="D46" s="16">
        <v>240</v>
      </c>
      <c r="E46" s="17">
        <v>17104539.25</v>
      </c>
      <c r="F46" s="17">
        <v>972051.41</v>
      </c>
      <c r="G46" s="82">
        <f>1-(+F46/E46)</f>
        <v>0.9431699740172773</v>
      </c>
      <c r="H46" s="19"/>
    </row>
    <row r="47" spans="1:8" ht="15.75">
      <c r="A47" s="48" t="s">
        <v>47</v>
      </c>
      <c r="B47" s="49"/>
      <c r="C47" s="15"/>
      <c r="D47" s="16">
        <v>10</v>
      </c>
      <c r="E47" s="17">
        <v>1362660.5</v>
      </c>
      <c r="F47" s="17">
        <v>77421</v>
      </c>
      <c r="G47" s="82">
        <f>1-(+F47/E47)</f>
        <v>0.9431839405339775</v>
      </c>
      <c r="H47" s="19"/>
    </row>
    <row r="48" spans="1:8" ht="15.75">
      <c r="A48" s="48" t="s">
        <v>48</v>
      </c>
      <c r="B48" s="49"/>
      <c r="C48" s="15"/>
      <c r="D48" s="16">
        <v>118</v>
      </c>
      <c r="E48" s="17">
        <v>9771834</v>
      </c>
      <c r="F48" s="17">
        <v>563883.6</v>
      </c>
      <c r="G48" s="82">
        <f aca="true" t="shared" si="2" ref="G48:G54">1-(+F48/E48)</f>
        <v>0.9422950082860597</v>
      </c>
      <c r="H48" s="19"/>
    </row>
    <row r="49" spans="1:8" ht="15.75">
      <c r="A49" s="48" t="s">
        <v>49</v>
      </c>
      <c r="B49" s="49"/>
      <c r="C49" s="15"/>
      <c r="D49" s="16">
        <v>7</v>
      </c>
      <c r="E49" s="17">
        <v>1696064</v>
      </c>
      <c r="F49" s="17">
        <v>47273</v>
      </c>
      <c r="G49" s="82">
        <f t="shared" si="2"/>
        <v>0.9721278206482774</v>
      </c>
      <c r="H49" s="19"/>
    </row>
    <row r="50" spans="1:8" ht="15.75">
      <c r="A50" s="48" t="s">
        <v>50</v>
      </c>
      <c r="B50" s="49"/>
      <c r="C50" s="15"/>
      <c r="D50" s="16">
        <v>23</v>
      </c>
      <c r="E50" s="17">
        <v>2824140</v>
      </c>
      <c r="F50" s="17">
        <v>289138</v>
      </c>
      <c r="G50" s="82">
        <f t="shared" si="2"/>
        <v>0.8976190982033468</v>
      </c>
      <c r="H50" s="19"/>
    </row>
    <row r="51" spans="1:8" ht="15.75">
      <c r="A51" s="48" t="s">
        <v>51</v>
      </c>
      <c r="B51" s="49"/>
      <c r="C51" s="15"/>
      <c r="D51" s="16">
        <v>4</v>
      </c>
      <c r="E51" s="17">
        <v>704950</v>
      </c>
      <c r="F51" s="17">
        <v>24140</v>
      </c>
      <c r="G51" s="82">
        <f t="shared" si="2"/>
        <v>0.9657564366267111</v>
      </c>
      <c r="H51" s="19"/>
    </row>
    <row r="52" spans="1:8" ht="15.75">
      <c r="A52" s="88" t="s">
        <v>52</v>
      </c>
      <c r="B52" s="49"/>
      <c r="C52" s="15"/>
      <c r="D52" s="16">
        <v>9</v>
      </c>
      <c r="E52" s="17">
        <v>808800</v>
      </c>
      <c r="F52" s="17">
        <v>-124225</v>
      </c>
      <c r="G52" s="82">
        <f t="shared" si="2"/>
        <v>1.1535917408506429</v>
      </c>
      <c r="H52" s="19"/>
    </row>
    <row r="53" spans="1:8" ht="15.75">
      <c r="A53" s="89" t="s">
        <v>81</v>
      </c>
      <c r="B53" s="49"/>
      <c r="C53" s="15"/>
      <c r="D53" s="16">
        <v>5</v>
      </c>
      <c r="E53" s="17">
        <v>317900</v>
      </c>
      <c r="F53" s="17">
        <v>48300</v>
      </c>
      <c r="G53" s="82">
        <f t="shared" si="2"/>
        <v>0.8480654293803083</v>
      </c>
      <c r="H53" s="19"/>
    </row>
    <row r="54" spans="1:8" ht="15.75">
      <c r="A54" s="48" t="s">
        <v>109</v>
      </c>
      <c r="B54" s="49"/>
      <c r="C54" s="15"/>
      <c r="D54" s="16">
        <v>1492</v>
      </c>
      <c r="E54" s="17">
        <v>79054619.3</v>
      </c>
      <c r="F54" s="17">
        <v>8934820.5</v>
      </c>
      <c r="G54" s="82">
        <f t="shared" si="2"/>
        <v>0.8869791470869812</v>
      </c>
      <c r="H54" s="19"/>
    </row>
    <row r="55" spans="1:8" ht="15.75">
      <c r="A55" s="90" t="s">
        <v>110</v>
      </c>
      <c r="B55" s="51"/>
      <c r="C55" s="15"/>
      <c r="D55" s="16"/>
      <c r="E55" s="17"/>
      <c r="F55" s="17"/>
      <c r="G55" s="82"/>
      <c r="H55" s="19"/>
    </row>
    <row r="56" spans="1:8" ht="15.75">
      <c r="A56" s="92" t="s">
        <v>118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55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56</v>
      </c>
      <c r="B58" s="49"/>
      <c r="C58" s="15"/>
      <c r="D58" s="24"/>
      <c r="E58" s="74"/>
      <c r="F58" s="17"/>
      <c r="G58" s="83"/>
      <c r="H58" s="19"/>
    </row>
    <row r="59" spans="1:8" ht="15">
      <c r="A59" s="23" t="s">
        <v>57</v>
      </c>
      <c r="B59" s="49"/>
      <c r="C59" s="15"/>
      <c r="D59" s="24"/>
      <c r="E59" s="73"/>
      <c r="F59" s="17"/>
      <c r="G59" s="83"/>
      <c r="H59" s="19"/>
    </row>
    <row r="60" spans="1:8" ht="15">
      <c r="A60" s="23" t="s">
        <v>38</v>
      </c>
      <c r="B60" s="49"/>
      <c r="C60" s="15"/>
      <c r="D60" s="24"/>
      <c r="E60" s="73"/>
      <c r="F60" s="17"/>
      <c r="G60" s="83"/>
      <c r="H60" s="19"/>
    </row>
    <row r="61" spans="1:8" ht="15.75">
      <c r="A61" s="53"/>
      <c r="B61" s="28"/>
      <c r="C61" s="15"/>
      <c r="D61" s="24"/>
      <c r="E61" s="29"/>
      <c r="F61" s="29"/>
      <c r="G61" s="83"/>
      <c r="H61" s="2"/>
    </row>
    <row r="62" spans="1:8" ht="15.75">
      <c r="A62" s="31" t="s">
        <v>58</v>
      </c>
      <c r="B62" s="31"/>
      <c r="C62" s="32"/>
      <c r="D62" s="33">
        <f>SUM(D44:D58)</f>
        <v>2003</v>
      </c>
      <c r="E62" s="34">
        <f>SUM(E44:E61)</f>
        <v>122115161.85</v>
      </c>
      <c r="F62" s="34">
        <f>SUM(F44:F61)</f>
        <v>11183918.93</v>
      </c>
      <c r="G62" s="91">
        <f>1-(+F62/E62)</f>
        <v>0.908414984998032</v>
      </c>
      <c r="H62" s="2"/>
    </row>
    <row r="63" spans="1:8" ht="15">
      <c r="A63" s="54"/>
      <c r="B63" s="54"/>
      <c r="C63" s="54"/>
      <c r="D63" s="55"/>
      <c r="E63" s="56"/>
      <c r="F63" s="57"/>
      <c r="G63" s="57"/>
      <c r="H63" s="2"/>
    </row>
    <row r="64" spans="1:8" ht="18">
      <c r="A64" s="58" t="s">
        <v>59</v>
      </c>
      <c r="B64" s="59"/>
      <c r="C64" s="59"/>
      <c r="D64" s="59"/>
      <c r="E64" s="59"/>
      <c r="F64" s="60">
        <f>F62+F39</f>
        <v>13814431.77</v>
      </c>
      <c r="G64" s="59"/>
      <c r="H64" s="2"/>
    </row>
    <row r="65" spans="1:8" ht="18">
      <c r="A65" s="58"/>
      <c r="B65" s="59"/>
      <c r="C65" s="59"/>
      <c r="D65" s="59"/>
      <c r="E65" s="59"/>
      <c r="F65" s="60"/>
      <c r="G65" s="59"/>
      <c r="H65" s="2"/>
    </row>
    <row r="66" spans="1:8" ht="15.75">
      <c r="A66" s="4" t="s">
        <v>61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62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63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75" right="0.75" top="0.31" bottom="0.25" header="0.5" footer="0.5"/>
  <pageSetup horizontalDpi="600" verticalDpi="600" orientation="landscape" scale="5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120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7</v>
      </c>
      <c r="E9" s="17">
        <v>262107</v>
      </c>
      <c r="F9" s="17">
        <v>48053.5</v>
      </c>
      <c r="G9" s="82">
        <f>F9/E9</f>
        <v>0.1833354317130027</v>
      </c>
      <c r="H9" s="19"/>
    </row>
    <row r="10" spans="1:8" ht="15.75">
      <c r="A10" s="13" t="s">
        <v>11</v>
      </c>
      <c r="B10" s="14"/>
      <c r="C10" s="15"/>
      <c r="D10" s="16">
        <v>2</v>
      </c>
      <c r="E10" s="17">
        <v>355935</v>
      </c>
      <c r="F10" s="17">
        <v>41447</v>
      </c>
      <c r="G10" s="82">
        <f>F10/E10</f>
        <v>0.11644541840504587</v>
      </c>
      <c r="H10" s="19"/>
    </row>
    <row r="11" spans="1:8" ht="15.75">
      <c r="A11" s="13" t="s">
        <v>101</v>
      </c>
      <c r="B11" s="14"/>
      <c r="C11" s="15"/>
      <c r="D11" s="16"/>
      <c r="E11" s="17"/>
      <c r="F11" s="17"/>
      <c r="G11" s="82"/>
      <c r="H11" s="19"/>
    </row>
    <row r="12" spans="1:8" ht="15.75">
      <c r="A12" s="13" t="s">
        <v>31</v>
      </c>
      <c r="B12" s="14"/>
      <c r="C12" s="15"/>
      <c r="D12" s="16"/>
      <c r="E12" s="17"/>
      <c r="F12" s="17"/>
      <c r="G12" s="82"/>
      <c r="H12" s="19"/>
    </row>
    <row r="13" spans="1:8" ht="15.75">
      <c r="A13" s="13" t="s">
        <v>102</v>
      </c>
      <c r="B13" s="14"/>
      <c r="C13" s="15"/>
      <c r="D13" s="16">
        <v>4</v>
      </c>
      <c r="E13" s="17">
        <v>920098</v>
      </c>
      <c r="F13" s="17">
        <v>178226</v>
      </c>
      <c r="G13" s="82">
        <f>F13/E13</f>
        <v>0.19370327943327775</v>
      </c>
      <c r="H13" s="19"/>
    </row>
    <row r="14" spans="1:8" ht="15.75">
      <c r="A14" s="13" t="s">
        <v>103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87</v>
      </c>
      <c r="B15" s="14"/>
      <c r="C15" s="15"/>
      <c r="D15" s="16"/>
      <c r="E15" s="17"/>
      <c r="F15" s="17"/>
      <c r="G15" s="82"/>
      <c r="H15" s="19"/>
    </row>
    <row r="16" spans="1:8" ht="15.75">
      <c r="A16" s="13" t="s">
        <v>17</v>
      </c>
      <c r="B16" s="14"/>
      <c r="C16" s="15"/>
      <c r="D16" s="16">
        <v>1</v>
      </c>
      <c r="E16" s="17">
        <v>188457</v>
      </c>
      <c r="F16" s="17">
        <v>41310.5</v>
      </c>
      <c r="G16" s="82">
        <f>F16/E16</f>
        <v>0.21920385021516844</v>
      </c>
      <c r="H16" s="19"/>
    </row>
    <row r="17" spans="1:8" ht="15.75">
      <c r="A17" s="13" t="s">
        <v>18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19</v>
      </c>
      <c r="B18" s="14"/>
      <c r="C18" s="15"/>
      <c r="D18" s="16">
        <v>2</v>
      </c>
      <c r="E18" s="17">
        <v>387678</v>
      </c>
      <c r="F18" s="17">
        <v>122165.5</v>
      </c>
      <c r="G18" s="82">
        <f>F18/E18</f>
        <v>0.3151210540706463</v>
      </c>
      <c r="H18" s="19"/>
    </row>
    <row r="19" spans="1:8" ht="15.75">
      <c r="A19" s="13" t="s">
        <v>20</v>
      </c>
      <c r="B19" s="14"/>
      <c r="C19" s="15"/>
      <c r="D19" s="16"/>
      <c r="E19" s="17"/>
      <c r="F19" s="17"/>
      <c r="G19" s="82"/>
      <c r="H19" s="19"/>
    </row>
    <row r="20" spans="1:8" ht="15.75">
      <c r="A20" s="13" t="s">
        <v>79</v>
      </c>
      <c r="B20" s="14"/>
      <c r="C20" s="15"/>
      <c r="D20" s="16"/>
      <c r="E20" s="17"/>
      <c r="F20" s="17"/>
      <c r="G20" s="82"/>
      <c r="H20" s="19"/>
    </row>
    <row r="21" spans="1:8" ht="15.75">
      <c r="A21" s="13" t="s">
        <v>104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23</v>
      </c>
      <c r="B22" s="14"/>
      <c r="C22" s="15"/>
      <c r="D22" s="16"/>
      <c r="E22" s="17"/>
      <c r="F22" s="17"/>
      <c r="G22" s="82"/>
      <c r="H22" s="19"/>
    </row>
    <row r="23" spans="1:8" ht="15.75">
      <c r="A23" s="13" t="s">
        <v>99</v>
      </c>
      <c r="B23" s="14"/>
      <c r="C23" s="15"/>
      <c r="D23" s="16">
        <v>1</v>
      </c>
      <c r="E23" s="17">
        <v>118642</v>
      </c>
      <c r="F23" s="17">
        <v>35230.5</v>
      </c>
      <c r="G23" s="82">
        <f>F23/E23</f>
        <v>0.2969479610930362</v>
      </c>
      <c r="H23" s="19"/>
    </row>
    <row r="24" spans="1:8" ht="15.75">
      <c r="A24" s="13" t="s">
        <v>105</v>
      </c>
      <c r="B24" s="14"/>
      <c r="C24" s="15"/>
      <c r="D24" s="16"/>
      <c r="E24" s="17"/>
      <c r="F24" s="17"/>
      <c r="G24" s="82"/>
      <c r="H24" s="19"/>
    </row>
    <row r="25" spans="1:8" ht="15.75">
      <c r="A25" s="20" t="s">
        <v>26</v>
      </c>
      <c r="B25" s="14"/>
      <c r="C25" s="15"/>
      <c r="D25" s="16">
        <v>1</v>
      </c>
      <c r="E25" s="17">
        <v>91314</v>
      </c>
      <c r="F25" s="17">
        <v>22252</v>
      </c>
      <c r="G25" s="82">
        <f>F25/E25</f>
        <v>0.24368661979543116</v>
      </c>
      <c r="H25" s="19"/>
    </row>
    <row r="26" spans="1:8" ht="15.75">
      <c r="A26" s="20" t="s">
        <v>27</v>
      </c>
      <c r="B26" s="14"/>
      <c r="C26" s="15"/>
      <c r="D26" s="16"/>
      <c r="E26" s="17"/>
      <c r="F26" s="17"/>
      <c r="G26" s="82"/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29</v>
      </c>
      <c r="B28" s="14"/>
      <c r="C28" s="15"/>
      <c r="D28" s="16"/>
      <c r="E28" s="17"/>
      <c r="F28" s="17"/>
      <c r="G28" s="82"/>
      <c r="H28" s="19"/>
    </row>
    <row r="29" spans="1:8" ht="15.75">
      <c r="A29" s="21" t="s">
        <v>30</v>
      </c>
      <c r="B29" s="14"/>
      <c r="C29" s="15"/>
      <c r="D29" s="16">
        <v>1</v>
      </c>
      <c r="E29" s="17">
        <v>113404</v>
      </c>
      <c r="F29" s="17">
        <v>32690</v>
      </c>
      <c r="G29" s="82">
        <f>F29/E29</f>
        <v>0.2882614369863497</v>
      </c>
      <c r="H29" s="19"/>
    </row>
    <row r="30" spans="1:8" ht="15.75">
      <c r="A30" s="21" t="s">
        <v>106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107</v>
      </c>
      <c r="B31" s="14"/>
      <c r="C31" s="15"/>
      <c r="D31" s="16"/>
      <c r="E31" s="17"/>
      <c r="F31" s="17"/>
      <c r="G31" s="82"/>
      <c r="H31" s="19"/>
    </row>
    <row r="32" spans="1:8" ht="15.75">
      <c r="A32" s="21" t="s">
        <v>90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35</v>
      </c>
      <c r="B33" s="14"/>
      <c r="C33" s="15"/>
      <c r="D33" s="16"/>
      <c r="E33" s="17"/>
      <c r="F33" s="17"/>
      <c r="G33" s="82"/>
      <c r="H33" s="19"/>
    </row>
    <row r="34" spans="1:8" ht="15.75">
      <c r="A34" s="21" t="s">
        <v>108</v>
      </c>
      <c r="B34" s="14"/>
      <c r="C34" s="15"/>
      <c r="D34" s="16"/>
      <c r="E34" s="17"/>
      <c r="F34" s="17"/>
      <c r="G34" s="82"/>
      <c r="H34" s="19"/>
    </row>
    <row r="35" spans="1:8" ht="15">
      <c r="A35" s="23" t="s">
        <v>36</v>
      </c>
      <c r="B35" s="14"/>
      <c r="C35" s="15"/>
      <c r="D35" s="24"/>
      <c r="E35" s="73">
        <v>760</v>
      </c>
      <c r="F35" s="17">
        <v>0</v>
      </c>
      <c r="G35" s="83"/>
      <c r="H35" s="19"/>
    </row>
    <row r="36" spans="1:8" ht="15">
      <c r="A36" s="23" t="s">
        <v>57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38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39</v>
      </c>
      <c r="B39" s="31"/>
      <c r="C39" s="32"/>
      <c r="D39" s="33">
        <f>SUM(D9:D38)</f>
        <v>19</v>
      </c>
      <c r="E39" s="34">
        <f>SUM(E9:E38)</f>
        <v>2438395</v>
      </c>
      <c r="F39" s="34">
        <f>SUM(F9:F38)</f>
        <v>521375</v>
      </c>
      <c r="G39" s="84">
        <f>F39/E39</f>
        <v>0.21381892597384755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86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87" t="s">
        <v>43</v>
      </c>
      <c r="H43" s="2"/>
    </row>
    <row r="44" spans="1:8" ht="15.75">
      <c r="A44" s="48" t="s">
        <v>44</v>
      </c>
      <c r="B44" s="49"/>
      <c r="C44" s="15"/>
      <c r="D44" s="16">
        <v>38</v>
      </c>
      <c r="E44" s="17">
        <v>3419599.7</v>
      </c>
      <c r="F44" s="17">
        <v>193719.35</v>
      </c>
      <c r="G44" s="82">
        <f>1-(+F44/E44)</f>
        <v>0.9433502845376902</v>
      </c>
      <c r="H44" s="19"/>
    </row>
    <row r="45" spans="1:8" ht="15.75">
      <c r="A45" s="48" t="s">
        <v>45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46</v>
      </c>
      <c r="B46" s="49"/>
      <c r="C46" s="15"/>
      <c r="D46" s="16">
        <v>216</v>
      </c>
      <c r="E46" s="17">
        <v>18378681.75</v>
      </c>
      <c r="F46" s="17">
        <v>1129766.67</v>
      </c>
      <c r="G46" s="82">
        <f aca="true" t="shared" si="0" ref="G46:G52">1-(+F46/E46)</f>
        <v>0.9385284164899368</v>
      </c>
      <c r="H46" s="19"/>
    </row>
    <row r="47" spans="1:8" ht="15.75">
      <c r="A47" s="48" t="s">
        <v>47</v>
      </c>
      <c r="B47" s="49"/>
      <c r="C47" s="15"/>
      <c r="D47" s="16">
        <v>28</v>
      </c>
      <c r="E47" s="17">
        <v>1966711.5</v>
      </c>
      <c r="F47" s="17">
        <v>194074</v>
      </c>
      <c r="G47" s="82">
        <f t="shared" si="0"/>
        <v>0.9013205546415933</v>
      </c>
      <c r="H47" s="19"/>
    </row>
    <row r="48" spans="1:8" ht="15.75">
      <c r="A48" s="48" t="s">
        <v>48</v>
      </c>
      <c r="B48" s="49"/>
      <c r="C48" s="15"/>
      <c r="D48" s="16">
        <v>152</v>
      </c>
      <c r="E48" s="17">
        <v>16548522</v>
      </c>
      <c r="F48" s="17">
        <v>1151401.39</v>
      </c>
      <c r="G48" s="82">
        <f t="shared" si="0"/>
        <v>0.9304227054234814</v>
      </c>
      <c r="H48" s="19"/>
    </row>
    <row r="49" spans="1:8" ht="15.75">
      <c r="A49" s="48" t="s">
        <v>49</v>
      </c>
      <c r="B49" s="49"/>
      <c r="C49" s="15"/>
      <c r="D49" s="16">
        <v>6</v>
      </c>
      <c r="E49" s="17">
        <v>2074262</v>
      </c>
      <c r="F49" s="17">
        <v>49222</v>
      </c>
      <c r="G49" s="82">
        <f t="shared" si="0"/>
        <v>0.9762701143828504</v>
      </c>
      <c r="H49" s="19"/>
    </row>
    <row r="50" spans="1:8" ht="15.75">
      <c r="A50" s="48" t="s">
        <v>50</v>
      </c>
      <c r="B50" s="49"/>
      <c r="C50" s="15"/>
      <c r="D50" s="16">
        <v>4</v>
      </c>
      <c r="E50" s="17">
        <v>985840</v>
      </c>
      <c r="F50" s="17">
        <v>81520</v>
      </c>
      <c r="G50" s="82">
        <f t="shared" si="0"/>
        <v>0.9173090968108415</v>
      </c>
      <c r="H50" s="19"/>
    </row>
    <row r="51" spans="1:8" ht="15.75">
      <c r="A51" s="48" t="s">
        <v>51</v>
      </c>
      <c r="B51" s="49"/>
      <c r="C51" s="15"/>
      <c r="D51" s="16">
        <v>1</v>
      </c>
      <c r="E51" s="17">
        <v>271690</v>
      </c>
      <c r="F51" s="17">
        <v>12935</v>
      </c>
      <c r="G51" s="82">
        <f t="shared" si="0"/>
        <v>0.9523905922190732</v>
      </c>
      <c r="H51" s="19"/>
    </row>
    <row r="52" spans="1:8" ht="15.75">
      <c r="A52" s="88" t="s">
        <v>52</v>
      </c>
      <c r="B52" s="49"/>
      <c r="C52" s="15"/>
      <c r="D52" s="16">
        <v>1</v>
      </c>
      <c r="E52" s="17">
        <v>294075</v>
      </c>
      <c r="F52" s="17">
        <v>24800</v>
      </c>
      <c r="G52" s="82">
        <f t="shared" si="0"/>
        <v>0.915667771826915</v>
      </c>
      <c r="H52" s="19"/>
    </row>
    <row r="53" spans="1:8" ht="15.75">
      <c r="A53" s="89" t="s">
        <v>81</v>
      </c>
      <c r="B53" s="49"/>
      <c r="C53" s="15"/>
      <c r="D53" s="16"/>
      <c r="E53" s="17"/>
      <c r="F53" s="17"/>
      <c r="G53" s="82"/>
      <c r="H53" s="19"/>
    </row>
    <row r="54" spans="1:8" ht="15.75">
      <c r="A54" s="48" t="s">
        <v>109</v>
      </c>
      <c r="B54" s="49"/>
      <c r="C54" s="15"/>
      <c r="D54" s="16">
        <v>545</v>
      </c>
      <c r="E54" s="17">
        <v>33577862.51</v>
      </c>
      <c r="F54" s="17">
        <v>4007514.42</v>
      </c>
      <c r="G54" s="82">
        <f>1-(+F54/E54)</f>
        <v>0.8806501033588275</v>
      </c>
      <c r="H54" s="19"/>
    </row>
    <row r="55" spans="1:8" ht="15.75">
      <c r="A55" s="90" t="s">
        <v>110</v>
      </c>
      <c r="B55" s="51"/>
      <c r="C55" s="15"/>
      <c r="D55" s="16"/>
      <c r="E55" s="17"/>
      <c r="F55" s="17"/>
      <c r="G55" s="82"/>
      <c r="H55" s="19"/>
    </row>
    <row r="56" spans="1:8" ht="15">
      <c r="A56" s="23" t="s">
        <v>55</v>
      </c>
      <c r="B56" s="51"/>
      <c r="C56" s="15"/>
      <c r="D56" s="24"/>
      <c r="E56" s="74"/>
      <c r="F56" s="17"/>
      <c r="G56" s="83"/>
      <c r="H56" s="19"/>
    </row>
    <row r="57" spans="1:8" ht="15">
      <c r="A57" s="23" t="s">
        <v>56</v>
      </c>
      <c r="B57" s="49"/>
      <c r="C57" s="15"/>
      <c r="D57" s="24"/>
      <c r="E57" s="74"/>
      <c r="F57" s="17"/>
      <c r="G57" s="83"/>
      <c r="H57" s="19"/>
    </row>
    <row r="58" spans="1:8" ht="15">
      <c r="A58" s="23" t="s">
        <v>57</v>
      </c>
      <c r="B58" s="49"/>
      <c r="C58" s="15"/>
      <c r="D58" s="24"/>
      <c r="E58" s="73"/>
      <c r="F58" s="17"/>
      <c r="G58" s="83"/>
      <c r="H58" s="19"/>
    </row>
    <row r="59" spans="1:8" ht="15">
      <c r="A59" s="23" t="s">
        <v>38</v>
      </c>
      <c r="B59" s="49"/>
      <c r="C59" s="32"/>
      <c r="D59" s="24"/>
      <c r="E59" s="73"/>
      <c r="F59" s="17"/>
      <c r="G59" s="83"/>
      <c r="H59" s="19"/>
    </row>
    <row r="60" spans="1:8" ht="15.75">
      <c r="A60" s="53"/>
      <c r="B60" s="28"/>
      <c r="C60" s="54"/>
      <c r="D60" s="24"/>
      <c r="E60" s="29"/>
      <c r="F60" s="29"/>
      <c r="G60" s="83"/>
      <c r="H60" s="2"/>
    </row>
    <row r="61" spans="1:8" ht="18">
      <c r="A61" s="31" t="s">
        <v>58</v>
      </c>
      <c r="B61" s="31"/>
      <c r="C61" s="59"/>
      <c r="D61" s="33">
        <f>SUM(D44:D57)</f>
        <v>991</v>
      </c>
      <c r="E61" s="34">
        <f>SUM(E44:E60)</f>
        <v>77517244.46000001</v>
      </c>
      <c r="F61" s="34">
        <f>SUM(F44:F60)</f>
        <v>6844952.83</v>
      </c>
      <c r="G61" s="91">
        <f>1-(+F61/E61)</f>
        <v>0.9116976760760364</v>
      </c>
      <c r="H61" s="2"/>
    </row>
    <row r="62" spans="1:8" ht="18">
      <c r="A62" s="61"/>
      <c r="B62" s="62"/>
      <c r="C62" s="62"/>
      <c r="D62" s="55"/>
      <c r="E62" s="56"/>
      <c r="F62" s="57"/>
      <c r="G62" s="57"/>
      <c r="H62" s="2"/>
    </row>
    <row r="63" spans="1:8" ht="18">
      <c r="A63" s="58" t="s">
        <v>59</v>
      </c>
      <c r="B63" s="63"/>
      <c r="C63" s="63"/>
      <c r="D63" s="59"/>
      <c r="E63" s="59"/>
      <c r="F63" s="60">
        <f>F61+F39</f>
        <v>7366327.83</v>
      </c>
      <c r="G63" s="59"/>
      <c r="H63" s="2"/>
    </row>
    <row r="64" spans="1:8" ht="18">
      <c r="A64" s="58"/>
      <c r="B64" s="63"/>
      <c r="C64" s="63"/>
      <c r="D64" s="59"/>
      <c r="E64" s="59"/>
      <c r="F64" s="64"/>
      <c r="G64" s="63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8">
      <c r="A67" s="4"/>
      <c r="B67" s="62"/>
      <c r="C67" s="62"/>
      <c r="D67" s="62"/>
      <c r="E67" s="62"/>
      <c r="F67" s="60"/>
      <c r="G67" s="62"/>
      <c r="H67" s="2"/>
    </row>
    <row r="68" ht="15">
      <c r="A68" s="65" t="s">
        <v>63</v>
      </c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68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7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121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3</v>
      </c>
      <c r="E9" s="17">
        <v>142118</v>
      </c>
      <c r="F9" s="17">
        <v>8205</v>
      </c>
      <c r="G9" s="18">
        <f>F9/E9</f>
        <v>0.057733714237464644</v>
      </c>
      <c r="H9" s="19"/>
    </row>
    <row r="10" spans="1:8" ht="15.75">
      <c r="A10" s="13" t="s">
        <v>11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97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13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67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15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16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98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18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19</v>
      </c>
      <c r="B18" s="14"/>
      <c r="C18" s="15"/>
      <c r="D18" s="16">
        <v>2</v>
      </c>
      <c r="E18" s="17">
        <v>214507</v>
      </c>
      <c r="F18" s="17">
        <v>75309.5</v>
      </c>
      <c r="G18" s="18">
        <f>F18/E18</f>
        <v>0.3510817828788804</v>
      </c>
      <c r="H18" s="19"/>
    </row>
    <row r="19" spans="1:8" ht="15.75">
      <c r="A19" s="13" t="s">
        <v>20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21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99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23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24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25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26</v>
      </c>
      <c r="B25" s="14"/>
      <c r="C25" s="15"/>
      <c r="D25" s="16">
        <v>1</v>
      </c>
      <c r="E25" s="17">
        <v>75536</v>
      </c>
      <c r="F25" s="17">
        <v>17645.5</v>
      </c>
      <c r="G25" s="18">
        <f>F25/E25</f>
        <v>0.23360384452446514</v>
      </c>
      <c r="H25" s="19"/>
    </row>
    <row r="26" spans="1:8" ht="15.75">
      <c r="A26" s="20" t="s">
        <v>27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29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30</v>
      </c>
      <c r="B29" s="14"/>
      <c r="C29" s="15"/>
      <c r="D29" s="16">
        <v>1</v>
      </c>
      <c r="E29" s="17">
        <v>75599</v>
      </c>
      <c r="F29" s="17">
        <v>18326.5</v>
      </c>
      <c r="G29" s="18">
        <f>F29/E29</f>
        <v>0.2424172277411077</v>
      </c>
      <c r="H29" s="19"/>
    </row>
    <row r="30" spans="1:8" ht="15.75">
      <c r="A30" s="21" t="s">
        <v>79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35</v>
      </c>
      <c r="B31" s="14"/>
      <c r="C31" s="15"/>
      <c r="D31" s="16"/>
      <c r="E31" s="17"/>
      <c r="F31" s="17"/>
      <c r="G31" s="18"/>
      <c r="H31" s="19"/>
    </row>
    <row r="32" spans="1:8" ht="15.75">
      <c r="A32" s="21" t="s">
        <v>70</v>
      </c>
      <c r="B32" s="14"/>
      <c r="C32" s="15"/>
      <c r="D32" s="16">
        <v>1</v>
      </c>
      <c r="E32" s="17">
        <v>121677</v>
      </c>
      <c r="F32" s="17">
        <v>36290</v>
      </c>
      <c r="G32" s="18">
        <f>F32/E32</f>
        <v>0.29824864189616773</v>
      </c>
      <c r="H32" s="19"/>
    </row>
    <row r="33" spans="1:8" ht="15.75">
      <c r="A33" s="21" t="s">
        <v>88</v>
      </c>
      <c r="B33" s="14"/>
      <c r="C33" s="15"/>
      <c r="D33" s="16">
        <v>3</v>
      </c>
      <c r="E33" s="17">
        <v>420977</v>
      </c>
      <c r="F33" s="17">
        <v>59216.5</v>
      </c>
      <c r="G33" s="18">
        <f>F33/E33</f>
        <v>0.1406644543526131</v>
      </c>
      <c r="H33" s="19"/>
    </row>
    <row r="34" spans="1:8" ht="15.75">
      <c r="A34" s="21" t="s">
        <v>76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36</v>
      </c>
      <c r="B35" s="14"/>
      <c r="C35" s="15"/>
      <c r="D35" s="24"/>
      <c r="E35" s="73"/>
      <c r="F35" s="17"/>
      <c r="G35" s="26"/>
      <c r="H35" s="19"/>
    </row>
    <row r="36" spans="1:8" ht="15">
      <c r="A36" s="23" t="s">
        <v>57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38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39</v>
      </c>
      <c r="B39" s="31"/>
      <c r="C39" s="32"/>
      <c r="D39" s="33">
        <f>SUM(D9:D38)</f>
        <v>11</v>
      </c>
      <c r="E39" s="34">
        <f>SUM(E9:E38)</f>
        <v>1050414</v>
      </c>
      <c r="F39" s="34">
        <f>SUM(F9:F38)</f>
        <v>214993</v>
      </c>
      <c r="G39" s="35">
        <f>F39/E39</f>
        <v>0.20467453784888626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42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44" t="s">
        <v>43</v>
      </c>
      <c r="H43" s="2"/>
    </row>
    <row r="44" spans="1:8" ht="15.75">
      <c r="A44" s="48" t="s">
        <v>44</v>
      </c>
      <c r="B44" s="49"/>
      <c r="C44" s="15"/>
      <c r="D44" s="16"/>
      <c r="E44" s="17"/>
      <c r="F44" s="17"/>
      <c r="G44" s="18"/>
      <c r="H44" s="19"/>
    </row>
    <row r="45" spans="1:8" ht="15.75">
      <c r="A45" s="48" t="s">
        <v>45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46</v>
      </c>
      <c r="B46" s="49"/>
      <c r="C46" s="15"/>
      <c r="D46" s="16">
        <v>30</v>
      </c>
      <c r="E46" s="17">
        <v>3145053.5</v>
      </c>
      <c r="F46" s="17">
        <v>167036</v>
      </c>
      <c r="G46" s="18">
        <f>1-(+F46/E46)</f>
        <v>0.9468892977496249</v>
      </c>
      <c r="H46" s="19"/>
    </row>
    <row r="47" spans="1:8" ht="15.75">
      <c r="A47" s="48" t="s">
        <v>47</v>
      </c>
      <c r="B47" s="49"/>
      <c r="C47" s="15"/>
      <c r="D47" s="16"/>
      <c r="E47" s="17"/>
      <c r="F47" s="17"/>
      <c r="G47" s="18"/>
      <c r="H47" s="19"/>
    </row>
    <row r="48" spans="1:8" ht="15.75">
      <c r="A48" s="48" t="s">
        <v>48</v>
      </c>
      <c r="B48" s="49"/>
      <c r="C48" s="15"/>
      <c r="D48" s="16">
        <v>32</v>
      </c>
      <c r="E48" s="17">
        <v>2655061</v>
      </c>
      <c r="F48" s="17">
        <v>168495.04</v>
      </c>
      <c r="G48" s="18">
        <f>1-(+F48/E48)</f>
        <v>0.936538166166427</v>
      </c>
      <c r="H48" s="19"/>
    </row>
    <row r="49" spans="1:8" ht="15.75">
      <c r="A49" s="48" t="s">
        <v>49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50</v>
      </c>
      <c r="B50" s="49"/>
      <c r="C50" s="15"/>
      <c r="D50" s="16">
        <v>4</v>
      </c>
      <c r="E50" s="17">
        <v>370095</v>
      </c>
      <c r="F50" s="17">
        <v>11720</v>
      </c>
      <c r="G50" s="18">
        <f>1-(+F50/E50)</f>
        <v>0.9683324551804267</v>
      </c>
      <c r="H50" s="19"/>
    </row>
    <row r="51" spans="1:8" ht="15.75">
      <c r="A51" s="48" t="s">
        <v>51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52</v>
      </c>
      <c r="B52" s="49"/>
      <c r="C52" s="15"/>
      <c r="D52" s="16"/>
      <c r="E52" s="17"/>
      <c r="F52" s="17"/>
      <c r="G52" s="18"/>
      <c r="H52" s="19"/>
    </row>
    <row r="53" spans="1:8" ht="15.75">
      <c r="A53" s="48" t="s">
        <v>82</v>
      </c>
      <c r="B53" s="51"/>
      <c r="C53" s="15"/>
      <c r="D53" s="93">
        <v>500</v>
      </c>
      <c r="E53" s="94">
        <v>28456295.36</v>
      </c>
      <c r="F53" s="94">
        <v>2730814.5</v>
      </c>
      <c r="G53" s="18">
        <f>1-(+F53/E53)</f>
        <v>0.904034785081736</v>
      </c>
      <c r="H53" s="19"/>
    </row>
    <row r="54" spans="1:8" ht="15.75">
      <c r="A54" s="48" t="s">
        <v>83</v>
      </c>
      <c r="B54" s="51"/>
      <c r="C54" s="15"/>
      <c r="D54" s="16"/>
      <c r="E54" s="17"/>
      <c r="F54" s="17"/>
      <c r="G54" s="18"/>
      <c r="H54" s="19"/>
    </row>
    <row r="55" spans="1:8" ht="15">
      <c r="A55" s="23" t="s">
        <v>55</v>
      </c>
      <c r="B55" s="51"/>
      <c r="C55" s="15"/>
      <c r="D55" s="24"/>
      <c r="E55" s="74"/>
      <c r="F55" s="17"/>
      <c r="G55" s="26"/>
      <c r="H55" s="19"/>
    </row>
    <row r="56" spans="1:8" ht="15">
      <c r="A56" s="23" t="s">
        <v>56</v>
      </c>
      <c r="B56" s="49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3"/>
      <c r="F57" s="17"/>
      <c r="G57" s="26"/>
      <c r="H57" s="19"/>
    </row>
    <row r="58" spans="1:8" ht="15">
      <c r="A58" s="23" t="s">
        <v>38</v>
      </c>
      <c r="B58" s="49"/>
      <c r="C58" s="15"/>
      <c r="D58" s="24"/>
      <c r="E58" s="73"/>
      <c r="F58" s="17"/>
      <c r="G58" s="26"/>
      <c r="H58" s="19"/>
    </row>
    <row r="59" spans="1:8" ht="15.75">
      <c r="A59" s="53"/>
      <c r="B59" s="28"/>
      <c r="C59" s="15"/>
      <c r="D59" s="24"/>
      <c r="E59" s="75"/>
      <c r="F59" s="29"/>
      <c r="G59" s="26"/>
      <c r="H59" s="19"/>
    </row>
    <row r="60" spans="1:8" ht="15.75">
      <c r="A60" s="31" t="s">
        <v>58</v>
      </c>
      <c r="B60" s="31"/>
      <c r="C60" s="32"/>
      <c r="D60" s="33">
        <f>SUM(D44:D56)</f>
        <v>566</v>
      </c>
      <c r="E60" s="34">
        <f>SUM(E44:E59)</f>
        <v>34626504.86</v>
      </c>
      <c r="F60" s="34">
        <f>SUM(F44:F59)</f>
        <v>3078065.54</v>
      </c>
      <c r="G60" s="35">
        <f>1-(F60/E60)</f>
        <v>0.9111066637408232</v>
      </c>
      <c r="H60" s="19"/>
    </row>
    <row r="61" spans="1:8" ht="15">
      <c r="A61" s="54"/>
      <c r="B61" s="54"/>
      <c r="C61" s="76"/>
      <c r="D61" s="77"/>
      <c r="E61" s="56"/>
      <c r="F61" s="57"/>
      <c r="G61" s="57"/>
      <c r="H61" s="2"/>
    </row>
    <row r="62" spans="1:8" ht="18">
      <c r="A62" s="58" t="s">
        <v>59</v>
      </c>
      <c r="B62" s="59"/>
      <c r="C62" s="62"/>
      <c r="D62" s="78"/>
      <c r="E62" s="59"/>
      <c r="F62" s="60">
        <f>F60+F39</f>
        <v>3293058.54</v>
      </c>
      <c r="G62" s="59"/>
      <c r="H62" s="2"/>
    </row>
    <row r="63" spans="1:8" ht="18">
      <c r="A63" s="61"/>
      <c r="B63" s="62"/>
      <c r="C63" s="62"/>
      <c r="D63" s="79"/>
      <c r="E63" s="62"/>
      <c r="F63" s="60"/>
      <c r="G63" s="62"/>
      <c r="H63" s="2"/>
    </row>
    <row r="64" spans="1:8" ht="15.75">
      <c r="A64" s="4" t="s">
        <v>60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63</v>
      </c>
      <c r="B68" s="62"/>
      <c r="C68" s="62"/>
      <c r="D68" s="62"/>
      <c r="E68" s="62"/>
      <c r="F68" s="60"/>
      <c r="G68" s="62"/>
      <c r="H68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1"/>
  <sheetViews>
    <sheetView showOutlineSymbols="0" zoomScale="87" zoomScaleNormal="87" zoomScalePageLayoutView="0" workbookViewId="0" topLeftCell="A1">
      <selection activeCell="A1" sqref="A1"/>
    </sheetView>
  </sheetViews>
  <sheetFormatPr defaultColWidth="9.6640625" defaultRowHeight="13.5"/>
  <cols>
    <col min="1" max="1" width="39.6640625" style="96" customWidth="1"/>
    <col min="2" max="2" width="27.6640625" style="96" customWidth="1"/>
    <col min="3" max="16384" width="9.6640625" style="96" customWidth="1"/>
  </cols>
  <sheetData>
    <row r="1" spans="1:4" ht="23.25">
      <c r="A1" s="95" t="s">
        <v>0</v>
      </c>
      <c r="B1" s="59"/>
      <c r="C1" s="60"/>
      <c r="D1" s="59"/>
    </row>
    <row r="2" spans="1:4" ht="23.25">
      <c r="A2" s="95" t="s">
        <v>1</v>
      </c>
      <c r="B2" s="59"/>
      <c r="C2" s="32"/>
      <c r="D2" s="32"/>
    </row>
    <row r="3" spans="1:4" ht="23.25">
      <c r="A3" s="95" t="s">
        <v>122</v>
      </c>
      <c r="B3" s="59"/>
      <c r="C3" s="32"/>
      <c r="D3" s="32"/>
    </row>
    <row r="4" spans="1:4" ht="23.25">
      <c r="A4" s="95" t="str">
        <f>ARG!$A$3</f>
        <v>MONTH ENDED:      AUGUST 2012</v>
      </c>
      <c r="B4" s="59"/>
      <c r="C4" s="32"/>
      <c r="D4" s="32"/>
    </row>
    <row r="5" spans="1:4" ht="24" thickBot="1">
      <c r="A5" s="95"/>
      <c r="B5" s="59"/>
      <c r="C5" s="32"/>
      <c r="D5" s="32"/>
    </row>
    <row r="6" spans="1:4" ht="21" thickTop="1">
      <c r="A6" s="97" t="s">
        <v>123</v>
      </c>
      <c r="B6" s="98">
        <f>ARG!$D$39+LADYLUCK!$D$39+HARMH!$D$40+HARNKC!$D$40+ISLE!$D$39+AMERKC!$D$39+AMERSC!$D$39+STJO!$D$39+LAGRANGE!$D$39+ISLEBV!$D$39+LUMIERE!$D$39+RIVERCITY!$D$39</f>
        <v>519</v>
      </c>
      <c r="C6" s="99"/>
      <c r="D6" s="32"/>
    </row>
    <row r="7" spans="1:4" ht="20.25">
      <c r="A7" s="100" t="s">
        <v>124</v>
      </c>
      <c r="B7" s="101">
        <f>ARG!$E$39+LADYLUCK!$E$39+HARMH!$E$40+HARNKC!$E$40+ISLE!$E$39+AMERKC!$E$39+AMERSC!$E$39+STJO!$E$39+LAGRANGE!$E$39+ISLEBV!$E$39+LUMIERE!$E$39+RIVERCITY!$E$39</f>
        <v>80244208</v>
      </c>
      <c r="C7" s="99"/>
      <c r="D7" s="32"/>
    </row>
    <row r="8" spans="1:4" ht="20.25">
      <c r="A8" s="100" t="s">
        <v>125</v>
      </c>
      <c r="B8" s="101">
        <f>ARG!$F$39+LADYLUCK!$F$39+HARMH!$F$40+HARNKC!$F$40+ISLE!$F$39+AMERKC!$F$39+AMERSC!$F$39+STJO!$F$39+LAGRANGE!$F$39+ISLEBV!$F$39+LUMIERE!$F$39+RIVERCITY!$F$39</f>
        <v>15679827.459999999</v>
      </c>
      <c r="C8" s="99"/>
      <c r="D8" s="32"/>
    </row>
    <row r="9" spans="1:4" ht="20.25">
      <c r="A9" s="100" t="s">
        <v>126</v>
      </c>
      <c r="B9" s="102">
        <f>B8/B7</f>
        <v>0.19540136105524275</v>
      </c>
      <c r="C9" s="99"/>
      <c r="D9" s="32"/>
    </row>
    <row r="10" spans="1:4" ht="20.25">
      <c r="A10" s="103"/>
      <c r="B10" s="104"/>
      <c r="C10" s="99"/>
      <c r="D10" s="32"/>
    </row>
    <row r="11" spans="1:4" ht="20.25">
      <c r="A11" s="100" t="s">
        <v>127</v>
      </c>
      <c r="B11" s="105">
        <f>ARG!$D$60+LADYLUCK!$D$60+HARMH!$D$62+HARNKC!$D$62+ISLE!$D$61+AMERKC!$D$61+AMERSC!$D$61+STJO!$D$60+LAGRANGE!$D$60+ISLEBV!$D$61+LUMIERE!$D$62+RIVERCITY!$D$62</f>
        <v>18482</v>
      </c>
      <c r="C11" s="99"/>
      <c r="D11" s="32"/>
    </row>
    <row r="12" spans="1:4" ht="20.25">
      <c r="A12" s="100" t="s">
        <v>128</v>
      </c>
      <c r="B12" s="101">
        <f>ARG!$E$60+LADYLUCK!$E$60+HARMH!$E$62+HARNKC!$E$62+ISLE!$E$61+AMERKC!$E$61+AMERSC!$E$61+STJO!$E$60+LAGRANGE!$E$60+ISLEBV!$E$61+LUMIERE!$E$62+RIVERCITY!$E$62</f>
        <v>1404233947.4399998</v>
      </c>
      <c r="C12" s="99"/>
      <c r="D12" s="32"/>
    </row>
    <row r="13" spans="1:4" ht="20.25">
      <c r="A13" s="100" t="s">
        <v>129</v>
      </c>
      <c r="B13" s="101">
        <f>ARG!$F$60+LADYLUCK!$F$60+HARMH!$F$62+HARNKC!$F$62+ISLE!$F$61+AMERKC!$F$61+AMERSC!$F$61+STJO!$F$60+LAGRANGE!$F$60+ISLEBV!$F$61+LUMIERE!$F$62+RIVERCITY!$F$62</f>
        <v>129966138.95</v>
      </c>
      <c r="C13" s="99"/>
      <c r="D13" s="32"/>
    </row>
    <row r="14" spans="1:4" ht="20.25">
      <c r="A14" s="100" t="s">
        <v>130</v>
      </c>
      <c r="B14" s="102">
        <f>1-(B13/B12)</f>
        <v>0.9074469470084128</v>
      </c>
      <c r="C14" s="99"/>
      <c r="D14" s="32"/>
    </row>
    <row r="15" spans="1:4" ht="20.25">
      <c r="A15" s="103"/>
      <c r="B15" s="106"/>
      <c r="C15" s="99"/>
      <c r="D15" s="32"/>
    </row>
    <row r="16" spans="1:4" ht="20.25">
      <c r="A16" s="100" t="s">
        <v>131</v>
      </c>
      <c r="B16" s="101">
        <f>B13+B8</f>
        <v>145645966.41</v>
      </c>
      <c r="C16" s="99"/>
      <c r="D16" s="32"/>
    </row>
    <row r="17" spans="1:4" ht="21" thickBot="1">
      <c r="A17" s="103"/>
      <c r="B17" s="104"/>
      <c r="C17" s="99"/>
      <c r="D17" s="32"/>
    </row>
    <row r="18" spans="1:4" ht="18.75" thickTop="1">
      <c r="A18" s="107"/>
      <c r="B18" s="108"/>
      <c r="C18" s="32"/>
      <c r="D18" s="32"/>
    </row>
    <row r="19" spans="1:4" ht="15">
      <c r="A19" s="32"/>
      <c r="B19" s="32"/>
      <c r="C19" s="32"/>
      <c r="D19" s="32"/>
    </row>
    <row r="20" spans="1:4" ht="15.75">
      <c r="A20" s="109" t="s">
        <v>63</v>
      </c>
      <c r="B20" s="32"/>
      <c r="C20" s="32"/>
      <c r="D20" s="32"/>
    </row>
    <row r="21" spans="1:4" ht="18">
      <c r="A21" s="110"/>
      <c r="B21" s="32"/>
      <c r="C21" s="32"/>
      <c r="D21" s="3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6" width="14.6640625" style="3" customWidth="1"/>
    <col min="7" max="7" width="13.44531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0.25">
      <c r="A5" s="2"/>
      <c r="B5" s="4"/>
      <c r="C5" s="4"/>
      <c r="D5" s="72" t="s">
        <v>64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3</v>
      </c>
      <c r="E9" s="17">
        <v>103730</v>
      </c>
      <c r="F9" s="17">
        <v>31793.5</v>
      </c>
      <c r="G9" s="18">
        <f>F9/E9</f>
        <v>0.30650245830521544</v>
      </c>
      <c r="H9" s="19"/>
    </row>
    <row r="10" spans="1:8" ht="15.75">
      <c r="A10" s="13" t="s">
        <v>11</v>
      </c>
      <c r="B10" s="14"/>
      <c r="C10" s="15"/>
      <c r="D10" s="16"/>
      <c r="E10" s="17"/>
      <c r="F10" s="17"/>
      <c r="G10" s="18"/>
      <c r="H10" s="19"/>
    </row>
    <row r="11" spans="1:8" ht="15.75">
      <c r="A11" s="13" t="s">
        <v>12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13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14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15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16</v>
      </c>
      <c r="B15" s="14"/>
      <c r="C15" s="15"/>
      <c r="D15" s="16">
        <v>1</v>
      </c>
      <c r="E15" s="17">
        <v>67378</v>
      </c>
      <c r="F15" s="17">
        <v>20906.5</v>
      </c>
      <c r="G15" s="18">
        <f>F15/E15</f>
        <v>0.3102867404790881</v>
      </c>
      <c r="H15" s="19"/>
    </row>
    <row r="16" spans="1:8" ht="15.75">
      <c r="A16" s="13" t="s">
        <v>17</v>
      </c>
      <c r="B16" s="14"/>
      <c r="C16" s="15"/>
      <c r="D16" s="16">
        <v>1</v>
      </c>
      <c r="E16" s="17">
        <v>107215</v>
      </c>
      <c r="F16" s="17">
        <v>38349.5</v>
      </c>
      <c r="G16" s="18">
        <f>F16/E16</f>
        <v>0.357687823532155</v>
      </c>
      <c r="H16" s="19"/>
    </row>
    <row r="17" spans="1:8" ht="15.75">
      <c r="A17" s="13" t="s">
        <v>18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19</v>
      </c>
      <c r="B18" s="14"/>
      <c r="C18" s="15"/>
      <c r="D18" s="16">
        <v>1</v>
      </c>
      <c r="E18" s="17">
        <v>289175</v>
      </c>
      <c r="F18" s="17">
        <v>78575</v>
      </c>
      <c r="G18" s="18">
        <f>F18/E18</f>
        <v>0.27172127604391805</v>
      </c>
      <c r="H18" s="19"/>
    </row>
    <row r="19" spans="1:8" ht="15.75">
      <c r="A19" s="13" t="s">
        <v>20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21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22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23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24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25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26</v>
      </c>
      <c r="B25" s="14"/>
      <c r="C25" s="15"/>
      <c r="D25" s="16">
        <v>1</v>
      </c>
      <c r="E25" s="17">
        <v>28483</v>
      </c>
      <c r="F25" s="17">
        <v>13370</v>
      </c>
      <c r="G25" s="18">
        <f>F25/E25</f>
        <v>0.46940280167117227</v>
      </c>
      <c r="H25" s="19"/>
    </row>
    <row r="26" spans="1:8" ht="15.75">
      <c r="A26" s="20" t="s">
        <v>27</v>
      </c>
      <c r="B26" s="14"/>
      <c r="C26" s="15"/>
      <c r="D26" s="16">
        <v>3</v>
      </c>
      <c r="E26" s="17">
        <v>7592</v>
      </c>
      <c r="F26" s="17">
        <v>7592</v>
      </c>
      <c r="G26" s="18">
        <f>F26/E26</f>
        <v>1</v>
      </c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29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30</v>
      </c>
      <c r="B29" s="14"/>
      <c r="C29" s="15"/>
      <c r="D29" s="16">
        <v>1</v>
      </c>
      <c r="E29" s="17">
        <v>112883</v>
      </c>
      <c r="F29" s="17">
        <v>43613</v>
      </c>
      <c r="G29" s="18">
        <f>F29/E29</f>
        <v>0.38635578430764594</v>
      </c>
      <c r="H29" s="19"/>
    </row>
    <row r="30" spans="1:8" ht="15.75">
      <c r="A30" s="21" t="s">
        <v>31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32</v>
      </c>
      <c r="B31" s="14"/>
      <c r="C31" s="15"/>
      <c r="D31" s="16">
        <v>2</v>
      </c>
      <c r="E31" s="17">
        <v>501676</v>
      </c>
      <c r="F31" s="17">
        <v>130784.5</v>
      </c>
      <c r="G31" s="18">
        <f>F31/E31</f>
        <v>0.26069514985767706</v>
      </c>
      <c r="H31" s="19"/>
    </row>
    <row r="32" spans="1:8" ht="15.75">
      <c r="A32" s="21" t="s">
        <v>33</v>
      </c>
      <c r="B32" s="14"/>
      <c r="C32" s="15"/>
      <c r="D32" s="16">
        <v>1</v>
      </c>
      <c r="E32" s="17">
        <v>26439</v>
      </c>
      <c r="F32" s="17">
        <v>7685</v>
      </c>
      <c r="G32" s="18">
        <f>F32/E32</f>
        <v>0.29066908733310637</v>
      </c>
      <c r="H32" s="19"/>
    </row>
    <row r="33" spans="1:8" ht="15.75">
      <c r="A33" s="21" t="s">
        <v>34</v>
      </c>
      <c r="B33" s="14"/>
      <c r="C33" s="15"/>
      <c r="D33" s="16"/>
      <c r="E33" s="17"/>
      <c r="F33" s="17"/>
      <c r="G33" s="18"/>
      <c r="H33" s="19"/>
    </row>
    <row r="34" spans="1:8" ht="15.75">
      <c r="A34" s="21" t="s">
        <v>35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36</v>
      </c>
      <c r="B35" s="14"/>
      <c r="C35" s="15"/>
      <c r="D35" s="24"/>
      <c r="E35" s="25">
        <v>3360</v>
      </c>
      <c r="F35" s="17">
        <v>560</v>
      </c>
      <c r="G35" s="26"/>
      <c r="H35" s="19"/>
    </row>
    <row r="36" spans="1:8" ht="15">
      <c r="A36" s="23" t="s">
        <v>37</v>
      </c>
      <c r="B36" s="14"/>
      <c r="C36" s="15"/>
      <c r="D36" s="24"/>
      <c r="E36" s="73"/>
      <c r="F36" s="17">
        <v>1</v>
      </c>
      <c r="G36" s="26"/>
      <c r="H36" s="19"/>
    </row>
    <row r="37" spans="1:8" ht="15">
      <c r="A37" s="23" t="s">
        <v>38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39</v>
      </c>
      <c r="B39" s="31"/>
      <c r="C39" s="32"/>
      <c r="D39" s="33">
        <f>SUM(D9:D38)</f>
        <v>14</v>
      </c>
      <c r="E39" s="34">
        <f>SUM(E9:E38)</f>
        <v>1247931</v>
      </c>
      <c r="F39" s="34">
        <f>SUM(F9:F38)</f>
        <v>373230</v>
      </c>
      <c r="G39" s="35">
        <f>F39/E39</f>
        <v>0.29907903561975785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42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44" t="s">
        <v>43</v>
      </c>
      <c r="H43" s="2"/>
    </row>
    <row r="44" spans="1:8" ht="15.75">
      <c r="A44" s="48" t="s">
        <v>44</v>
      </c>
      <c r="B44" s="49"/>
      <c r="C44" s="15"/>
      <c r="D44" s="16">
        <v>27</v>
      </c>
      <c r="E44" s="17">
        <v>598161.21</v>
      </c>
      <c r="F44" s="17">
        <v>53945.98</v>
      </c>
      <c r="G44" s="18">
        <f>1-(+F44/E44)</f>
        <v>0.9098136437165493</v>
      </c>
      <c r="H44" s="19"/>
    </row>
    <row r="45" spans="1:8" ht="15.75">
      <c r="A45" s="48" t="s">
        <v>45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46</v>
      </c>
      <c r="B46" s="49"/>
      <c r="C46" s="15"/>
      <c r="D46" s="16">
        <v>185</v>
      </c>
      <c r="E46" s="17">
        <v>4427632.75</v>
      </c>
      <c r="F46" s="17">
        <v>431396.25</v>
      </c>
      <c r="G46" s="18">
        <f>1-(+F46/E46)</f>
        <v>0.9025672917429748</v>
      </c>
      <c r="H46" s="19"/>
    </row>
    <row r="47" spans="1:8" ht="15.75">
      <c r="A47" s="48" t="s">
        <v>47</v>
      </c>
      <c r="B47" s="49"/>
      <c r="C47" s="15"/>
      <c r="D47" s="16"/>
      <c r="E47" s="17"/>
      <c r="F47" s="17"/>
      <c r="G47" s="18"/>
      <c r="H47" s="19"/>
    </row>
    <row r="48" spans="1:8" ht="15.75">
      <c r="A48" s="48" t="s">
        <v>48</v>
      </c>
      <c r="B48" s="49"/>
      <c r="C48" s="15"/>
      <c r="D48" s="16">
        <v>25</v>
      </c>
      <c r="E48" s="17">
        <v>2146344</v>
      </c>
      <c r="F48" s="17">
        <v>208023</v>
      </c>
      <c r="G48" s="18">
        <f>1-(+F48/E48)</f>
        <v>0.9030803077232727</v>
      </c>
      <c r="H48" s="19"/>
    </row>
    <row r="49" spans="1:8" ht="15.75">
      <c r="A49" s="48" t="s">
        <v>49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50</v>
      </c>
      <c r="B50" s="49"/>
      <c r="C50" s="15"/>
      <c r="D50" s="16">
        <v>5</v>
      </c>
      <c r="E50" s="17">
        <v>701370</v>
      </c>
      <c r="F50" s="17">
        <v>61655</v>
      </c>
      <c r="G50" s="18">
        <f>1-(+F50/E50)</f>
        <v>0.9120934742004934</v>
      </c>
      <c r="H50" s="19"/>
    </row>
    <row r="51" spans="1:8" ht="15.75">
      <c r="A51" s="48" t="s">
        <v>51</v>
      </c>
      <c r="B51" s="49"/>
      <c r="C51" s="15"/>
      <c r="D51" s="16"/>
      <c r="E51" s="17"/>
      <c r="F51" s="17"/>
      <c r="G51" s="18"/>
      <c r="H51" s="19"/>
    </row>
    <row r="52" spans="1:8" ht="15.75">
      <c r="A52" s="48" t="s">
        <v>52</v>
      </c>
      <c r="B52" s="49"/>
      <c r="C52" s="15"/>
      <c r="D52" s="16"/>
      <c r="E52" s="17"/>
      <c r="F52" s="17"/>
      <c r="G52" s="18"/>
      <c r="H52" s="19"/>
    </row>
    <row r="53" spans="1:8" ht="15.75">
      <c r="A53" s="50" t="s">
        <v>53</v>
      </c>
      <c r="B53" s="51"/>
      <c r="C53" s="15"/>
      <c r="D53" s="16">
        <v>357</v>
      </c>
      <c r="E53" s="17">
        <v>17524364.52</v>
      </c>
      <c r="F53" s="17">
        <v>1977914.49</v>
      </c>
      <c r="G53" s="18">
        <f>1-(+F53/E53)</f>
        <v>0.8871334542406563</v>
      </c>
      <c r="H53" s="19"/>
    </row>
    <row r="54" spans="1:8" ht="15.75">
      <c r="A54" s="50" t="s">
        <v>54</v>
      </c>
      <c r="B54" s="51"/>
      <c r="C54" s="15"/>
      <c r="D54" s="16"/>
      <c r="E54" s="17"/>
      <c r="F54" s="17"/>
      <c r="G54" s="18"/>
      <c r="H54" s="19"/>
    </row>
    <row r="55" spans="1:8" ht="15">
      <c r="A55" s="52" t="s">
        <v>55</v>
      </c>
      <c r="B55" s="51"/>
      <c r="C55" s="15"/>
      <c r="D55" s="24"/>
      <c r="E55" s="74"/>
      <c r="F55" s="17"/>
      <c r="G55" s="26"/>
      <c r="H55" s="19"/>
    </row>
    <row r="56" spans="1:8" ht="15">
      <c r="A56" s="23" t="s">
        <v>56</v>
      </c>
      <c r="B56" s="49"/>
      <c r="C56" s="15"/>
      <c r="D56" s="24"/>
      <c r="E56" s="74"/>
      <c r="F56" s="17"/>
      <c r="G56" s="26"/>
      <c r="H56" s="19"/>
    </row>
    <row r="57" spans="1:8" ht="15">
      <c r="A57" s="23" t="s">
        <v>57</v>
      </c>
      <c r="B57" s="49"/>
      <c r="C57" s="15"/>
      <c r="D57" s="24"/>
      <c r="E57" s="73"/>
      <c r="F57" s="17"/>
      <c r="G57" s="26"/>
      <c r="H57" s="19"/>
    </row>
    <row r="58" spans="1:8" ht="15">
      <c r="A58" s="23" t="s">
        <v>38</v>
      </c>
      <c r="B58" s="49"/>
      <c r="C58" s="15"/>
      <c r="D58" s="24"/>
      <c r="E58" s="73"/>
      <c r="F58" s="17"/>
      <c r="G58" s="26"/>
      <c r="H58" s="19"/>
    </row>
    <row r="59" spans="1:8" ht="15.75">
      <c r="A59" s="53"/>
      <c r="B59" s="28"/>
      <c r="C59" s="15"/>
      <c r="D59" s="24"/>
      <c r="E59" s="75"/>
      <c r="F59" s="29"/>
      <c r="G59" s="26"/>
      <c r="H59" s="19"/>
    </row>
    <row r="60" spans="1:8" ht="15.75">
      <c r="A60" s="31" t="s">
        <v>58</v>
      </c>
      <c r="B60" s="31"/>
      <c r="C60" s="32"/>
      <c r="D60" s="33">
        <f>SUM(D44:D56)</f>
        <v>599</v>
      </c>
      <c r="E60" s="34">
        <f>SUM(E44:E59)</f>
        <v>25397872.48</v>
      </c>
      <c r="F60" s="34">
        <f>SUM(F44:F59)</f>
        <v>2732934.7199999997</v>
      </c>
      <c r="G60" s="35">
        <f>1-(F60/E60)</f>
        <v>0.8923951318303494</v>
      </c>
      <c r="H60" s="19"/>
    </row>
    <row r="61" spans="1:8" ht="15">
      <c r="A61" s="54"/>
      <c r="B61" s="54"/>
      <c r="C61" s="76"/>
      <c r="D61" s="77"/>
      <c r="E61" s="56"/>
      <c r="F61" s="57"/>
      <c r="G61" s="57"/>
      <c r="H61" s="2"/>
    </row>
    <row r="62" spans="1:8" ht="18">
      <c r="A62" s="58" t="s">
        <v>59</v>
      </c>
      <c r="B62" s="59"/>
      <c r="C62" s="62"/>
      <c r="D62" s="78"/>
      <c r="E62" s="59"/>
      <c r="F62" s="60">
        <f>F60+F39</f>
        <v>3106164.7199999997</v>
      </c>
      <c r="G62" s="59"/>
      <c r="H62" s="2"/>
    </row>
    <row r="63" spans="1:8" ht="18">
      <c r="A63" s="61"/>
      <c r="B63" s="62"/>
      <c r="C63" s="62"/>
      <c r="D63" s="79"/>
      <c r="E63" s="62"/>
      <c r="F63" s="60"/>
      <c r="G63" s="62"/>
      <c r="H63" s="2"/>
    </row>
    <row r="64" spans="1:8" ht="15.75">
      <c r="A64" s="4" t="s">
        <v>60</v>
      </c>
      <c r="B64" s="63"/>
      <c r="C64" s="63"/>
      <c r="D64" s="63"/>
      <c r="E64" s="63"/>
      <c r="F64" s="64"/>
      <c r="G64" s="63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63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7"/>
      <c r="F70" s="2"/>
      <c r="G70" s="2"/>
      <c r="H70" s="2"/>
    </row>
    <row r="71" spans="1:8" ht="18">
      <c r="A71" s="66"/>
      <c r="B71" s="62"/>
      <c r="C71" s="62"/>
      <c r="D71" s="62"/>
      <c r="E71" s="68"/>
      <c r="F71" s="2"/>
      <c r="G71" s="2"/>
      <c r="H71" s="2"/>
    </row>
    <row r="72" spans="1:8" ht="18">
      <c r="A72" s="66"/>
      <c r="B72" s="62"/>
      <c r="C72" s="62"/>
      <c r="D72" s="62"/>
      <c r="E72" s="69"/>
      <c r="F72" s="2"/>
      <c r="G72" s="2"/>
      <c r="H72" s="2"/>
    </row>
    <row r="73" spans="1:8" ht="18">
      <c r="A73" s="66"/>
      <c r="B73" s="62"/>
      <c r="C73" s="62"/>
      <c r="D73" s="62"/>
      <c r="E73" s="60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7"/>
      <c r="F75" s="2"/>
      <c r="G75" s="2"/>
      <c r="H75" s="2"/>
    </row>
    <row r="76" spans="1:8" ht="18">
      <c r="A76" s="66"/>
      <c r="B76" s="62"/>
      <c r="C76" s="62"/>
      <c r="D76" s="62"/>
      <c r="E76" s="68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70"/>
      <c r="F79" s="2"/>
      <c r="G79" s="2"/>
      <c r="H79" s="2"/>
    </row>
    <row r="80" spans="1:8" ht="18">
      <c r="A80" s="66"/>
      <c r="B80" s="62"/>
      <c r="C80" s="62"/>
      <c r="D80" s="62"/>
      <c r="E80" s="62"/>
      <c r="F80" s="2"/>
      <c r="G80" s="2"/>
      <c r="H80" s="2"/>
    </row>
    <row r="81" spans="1:8" ht="15.75">
      <c r="A81" s="71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2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44531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65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66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19</v>
      </c>
      <c r="E9" s="17">
        <v>1504757</v>
      </c>
      <c r="F9" s="17">
        <v>185529.5</v>
      </c>
      <c r="G9" s="18">
        <f>F9/E9</f>
        <v>0.12329532276640015</v>
      </c>
      <c r="H9" s="19"/>
    </row>
    <row r="10" spans="1:8" ht="15.75">
      <c r="A10" s="13" t="s">
        <v>11</v>
      </c>
      <c r="B10" s="14"/>
      <c r="C10" s="15"/>
      <c r="D10" s="16">
        <v>4</v>
      </c>
      <c r="E10" s="17">
        <v>1328187</v>
      </c>
      <c r="F10" s="17">
        <v>148657.5</v>
      </c>
      <c r="G10" s="18">
        <f>F10/E10</f>
        <v>0.11192512801284758</v>
      </c>
      <c r="H10" s="19"/>
    </row>
    <row r="11" spans="1:8" ht="15.75">
      <c r="A11" s="13" t="s">
        <v>67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68</v>
      </c>
      <c r="B12" s="14"/>
      <c r="C12" s="15"/>
      <c r="D12" s="16"/>
      <c r="E12" s="17"/>
      <c r="F12" s="17"/>
      <c r="G12" s="18"/>
      <c r="H12" s="19"/>
    </row>
    <row r="13" spans="1:8" ht="15.75">
      <c r="A13" s="13" t="s">
        <v>69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31</v>
      </c>
      <c r="B14" s="14"/>
      <c r="C14" s="15"/>
      <c r="D14" s="16">
        <v>1</v>
      </c>
      <c r="E14" s="17">
        <v>254689</v>
      </c>
      <c r="F14" s="17">
        <v>29873.11</v>
      </c>
      <c r="G14" s="18">
        <f>F14/E14</f>
        <v>0.11729250183557201</v>
      </c>
      <c r="H14" s="19"/>
    </row>
    <row r="15" spans="1:8" ht="15.75">
      <c r="A15" s="13" t="s">
        <v>70</v>
      </c>
      <c r="B15" s="14"/>
      <c r="C15" s="15"/>
      <c r="D15" s="16"/>
      <c r="E15" s="17"/>
      <c r="F15" s="17"/>
      <c r="G15" s="18"/>
      <c r="H15" s="19"/>
    </row>
    <row r="16" spans="1:8" ht="15.75">
      <c r="A16" s="13" t="s">
        <v>18</v>
      </c>
      <c r="B16" s="14"/>
      <c r="C16" s="15"/>
      <c r="D16" s="16">
        <v>1</v>
      </c>
      <c r="E16" s="17">
        <v>189219</v>
      </c>
      <c r="F16" s="17">
        <v>35481.06</v>
      </c>
      <c r="G16" s="18">
        <f>F16/E16</f>
        <v>0.1875131989916446</v>
      </c>
      <c r="H16" s="19"/>
    </row>
    <row r="17" spans="1:8" ht="15.75">
      <c r="A17" s="13" t="s">
        <v>19</v>
      </c>
      <c r="B17" s="14"/>
      <c r="C17" s="15"/>
      <c r="D17" s="16">
        <v>4</v>
      </c>
      <c r="E17" s="17">
        <v>1497951</v>
      </c>
      <c r="F17" s="17">
        <v>237647</v>
      </c>
      <c r="G17" s="18">
        <f>F17/E17</f>
        <v>0.15864804656494105</v>
      </c>
      <c r="H17" s="19"/>
    </row>
    <row r="18" spans="1:8" ht="15.75">
      <c r="A18" s="13" t="s">
        <v>20</v>
      </c>
      <c r="B18" s="14"/>
      <c r="C18" s="15"/>
      <c r="D18" s="16">
        <v>1</v>
      </c>
      <c r="E18" s="17">
        <v>1108175</v>
      </c>
      <c r="F18" s="17">
        <v>144954</v>
      </c>
      <c r="G18" s="18">
        <f>F18/E18</f>
        <v>0.13080425023123604</v>
      </c>
      <c r="H18" s="19"/>
    </row>
    <row r="19" spans="1:8" ht="15.75">
      <c r="A19" s="13" t="s">
        <v>71</v>
      </c>
      <c r="B19" s="14"/>
      <c r="C19" s="15"/>
      <c r="D19" s="16">
        <v>2</v>
      </c>
      <c r="E19" s="17">
        <v>673136</v>
      </c>
      <c r="F19" s="17">
        <v>111785.97</v>
      </c>
      <c r="G19" s="18">
        <f>F19/E19</f>
        <v>0.16606743659527942</v>
      </c>
      <c r="H19" s="19"/>
    </row>
    <row r="20" spans="1:8" ht="15.75">
      <c r="A20" s="13" t="s">
        <v>23</v>
      </c>
      <c r="B20" s="14"/>
      <c r="C20" s="15"/>
      <c r="D20" s="16">
        <v>2</v>
      </c>
      <c r="E20" s="17">
        <v>201932</v>
      </c>
      <c r="F20" s="17">
        <v>46375.9</v>
      </c>
      <c r="G20" s="18">
        <f>F20/E20</f>
        <v>0.229660974981677</v>
      </c>
      <c r="H20" s="19"/>
    </row>
    <row r="21" spans="1:8" ht="15.75">
      <c r="A21" s="13" t="s">
        <v>24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72</v>
      </c>
      <c r="B22" s="14"/>
      <c r="C22" s="15"/>
      <c r="D22" s="16">
        <v>2</v>
      </c>
      <c r="E22" s="17">
        <v>785415</v>
      </c>
      <c r="F22" s="17">
        <v>160133</v>
      </c>
      <c r="G22" s="18">
        <f>F22/E22</f>
        <v>0.20388329736508726</v>
      </c>
      <c r="H22" s="19"/>
    </row>
    <row r="23" spans="1:8" ht="15.75">
      <c r="A23" s="13" t="s">
        <v>73</v>
      </c>
      <c r="B23" s="14"/>
      <c r="C23" s="15"/>
      <c r="D23" s="16">
        <v>2</v>
      </c>
      <c r="E23" s="17">
        <v>903256</v>
      </c>
      <c r="F23" s="17">
        <v>139184.5</v>
      </c>
      <c r="G23" s="18">
        <f>F23/E23</f>
        <v>0.15409197392544308</v>
      </c>
      <c r="H23" s="19"/>
    </row>
    <row r="24" spans="1:8" ht="15.75">
      <c r="A24" s="20" t="s">
        <v>26</v>
      </c>
      <c r="B24" s="14"/>
      <c r="C24" s="15"/>
      <c r="D24" s="16">
        <v>6</v>
      </c>
      <c r="E24" s="17">
        <v>1035415</v>
      </c>
      <c r="F24" s="17">
        <v>262668</v>
      </c>
      <c r="G24" s="18">
        <f>F24/E24</f>
        <v>0.2536837886258167</v>
      </c>
      <c r="H24" s="19"/>
    </row>
    <row r="25" spans="1:8" ht="15.75">
      <c r="A25" s="20" t="s">
        <v>27</v>
      </c>
      <c r="B25" s="14"/>
      <c r="C25" s="15"/>
      <c r="D25" s="16">
        <v>21</v>
      </c>
      <c r="E25" s="17">
        <v>348413</v>
      </c>
      <c r="F25" s="17">
        <v>348413</v>
      </c>
      <c r="G25" s="18">
        <f>F25/E25</f>
        <v>1</v>
      </c>
      <c r="H25" s="19"/>
    </row>
    <row r="26" spans="1:8" ht="15.75">
      <c r="A26" s="21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>
        <v>72459</v>
      </c>
      <c r="F27" s="17">
        <v>51199.93</v>
      </c>
      <c r="G27" s="18">
        <f>F27/E27</f>
        <v>0.7066055286437848</v>
      </c>
      <c r="H27" s="19"/>
    </row>
    <row r="28" spans="1:8" ht="15.75">
      <c r="A28" s="13" t="s">
        <v>74</v>
      </c>
      <c r="B28" s="14"/>
      <c r="C28" s="15"/>
      <c r="D28" s="16">
        <v>1</v>
      </c>
      <c r="E28" s="17">
        <v>224480</v>
      </c>
      <c r="F28" s="17">
        <v>36059.5</v>
      </c>
      <c r="G28" s="18">
        <f>F28/E28</f>
        <v>0.16063569137562367</v>
      </c>
      <c r="H28" s="19"/>
    </row>
    <row r="29" spans="1:8" ht="15.75">
      <c r="A29" s="21" t="s">
        <v>30</v>
      </c>
      <c r="B29" s="14"/>
      <c r="C29" s="15"/>
      <c r="D29" s="16">
        <v>3</v>
      </c>
      <c r="E29" s="17">
        <v>535219</v>
      </c>
      <c r="F29" s="17">
        <v>185513</v>
      </c>
      <c r="G29" s="18">
        <f>F29/E29</f>
        <v>0.3466113871144335</v>
      </c>
      <c r="H29" s="19"/>
    </row>
    <row r="30" spans="1:8" ht="15.75">
      <c r="A30" s="21" t="s">
        <v>75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76</v>
      </c>
      <c r="B31" s="14"/>
      <c r="C31" s="15"/>
      <c r="D31" s="16"/>
      <c r="E31" s="22"/>
      <c r="F31" s="17"/>
      <c r="G31" s="18"/>
      <c r="H31" s="19"/>
    </row>
    <row r="32" spans="1:8" ht="15.75">
      <c r="A32" s="21" t="s">
        <v>77</v>
      </c>
      <c r="B32" s="14"/>
      <c r="C32" s="15"/>
      <c r="D32" s="16">
        <v>1</v>
      </c>
      <c r="E32" s="22">
        <v>107935</v>
      </c>
      <c r="F32" s="17">
        <v>31528</v>
      </c>
      <c r="G32" s="18">
        <f>F32/E32</f>
        <v>0.29210172789178673</v>
      </c>
      <c r="H32" s="19"/>
    </row>
    <row r="33" spans="1:8" ht="15.75">
      <c r="A33" s="21" t="s">
        <v>78</v>
      </c>
      <c r="B33" s="14"/>
      <c r="C33" s="15"/>
      <c r="D33" s="16">
        <v>8</v>
      </c>
      <c r="E33" s="22">
        <v>2899358</v>
      </c>
      <c r="F33" s="22">
        <v>394945</v>
      </c>
      <c r="G33" s="18">
        <f>F33/E33</f>
        <v>0.13621808690061732</v>
      </c>
      <c r="H33" s="19"/>
    </row>
    <row r="34" spans="1:8" ht="15.75">
      <c r="A34" s="13" t="s">
        <v>79</v>
      </c>
      <c r="B34" s="14"/>
      <c r="C34" s="15"/>
      <c r="D34" s="16">
        <v>1</v>
      </c>
      <c r="E34" s="17">
        <v>108215</v>
      </c>
      <c r="F34" s="17">
        <v>17355.82</v>
      </c>
      <c r="G34" s="18">
        <f>F34/E34</f>
        <v>0.1603827565494617</v>
      </c>
      <c r="H34" s="19"/>
    </row>
    <row r="35" spans="1:8" ht="15.75">
      <c r="A35" s="13" t="s">
        <v>80</v>
      </c>
      <c r="B35" s="14"/>
      <c r="C35" s="15"/>
      <c r="D35" s="16"/>
      <c r="E35" s="17"/>
      <c r="F35" s="17"/>
      <c r="G35" s="18"/>
      <c r="H35" s="19"/>
    </row>
    <row r="36" spans="1:8" ht="15">
      <c r="A36" s="23" t="s">
        <v>36</v>
      </c>
      <c r="B36" s="14"/>
      <c r="C36" s="15"/>
      <c r="D36" s="24"/>
      <c r="E36" s="25">
        <v>234100</v>
      </c>
      <c r="F36" s="17">
        <v>43879</v>
      </c>
      <c r="G36" s="26"/>
      <c r="H36" s="19"/>
    </row>
    <row r="37" spans="1:8" ht="15">
      <c r="A37" s="23" t="s">
        <v>37</v>
      </c>
      <c r="B37" s="14"/>
      <c r="C37" s="15"/>
      <c r="D37" s="24"/>
      <c r="E37" s="25"/>
      <c r="F37" s="17"/>
      <c r="G37" s="26"/>
      <c r="H37" s="19"/>
    </row>
    <row r="38" spans="1:8" ht="15">
      <c r="A38" s="23" t="s">
        <v>38</v>
      </c>
      <c r="B38" s="14"/>
      <c r="C38" s="15"/>
      <c r="D38" s="24"/>
      <c r="E38" s="25"/>
      <c r="F38" s="22"/>
      <c r="G38" s="26"/>
      <c r="H38" s="19"/>
    </row>
    <row r="39" spans="1:8" ht="15">
      <c r="A39" s="27"/>
      <c r="B39" s="28"/>
      <c r="C39" s="32"/>
      <c r="D39" s="24"/>
      <c r="E39" s="29"/>
      <c r="F39" s="29"/>
      <c r="G39" s="26"/>
      <c r="H39" s="19"/>
    </row>
    <row r="40" spans="1:8" ht="15.75">
      <c r="A40" s="30" t="s">
        <v>39</v>
      </c>
      <c r="B40" s="31"/>
      <c r="C40" s="36"/>
      <c r="D40" s="33">
        <f>SUM(D9:D39)</f>
        <v>79</v>
      </c>
      <c r="E40" s="34">
        <f>SUM(E9:E39)</f>
        <v>14012311</v>
      </c>
      <c r="F40" s="34">
        <f>SUM(F9:F39)</f>
        <v>2611182.7899999996</v>
      </c>
      <c r="G40" s="35">
        <f>F40/E40</f>
        <v>0.18634918893821295</v>
      </c>
      <c r="H40" s="2"/>
    </row>
    <row r="41" spans="1:8" ht="15.75">
      <c r="A41" s="36"/>
      <c r="B41" s="36"/>
      <c r="C41" s="41"/>
      <c r="D41" s="37"/>
      <c r="E41" s="38"/>
      <c r="F41" s="39"/>
      <c r="G41" s="39"/>
      <c r="H41" s="2"/>
    </row>
    <row r="42" spans="1:8" ht="18">
      <c r="A42" s="40" t="s">
        <v>40</v>
      </c>
      <c r="B42" s="41"/>
      <c r="C42" s="45"/>
      <c r="D42" s="42"/>
      <c r="E42" s="43"/>
      <c r="F42" s="44"/>
      <c r="G42" s="44"/>
      <c r="H42" s="2"/>
    </row>
    <row r="43" spans="1:8" ht="15.75">
      <c r="A43" s="45"/>
      <c r="B43" s="45"/>
      <c r="C43" s="45"/>
      <c r="D43" s="46"/>
      <c r="E43" s="42" t="s">
        <v>41</v>
      </c>
      <c r="F43" s="42" t="s">
        <v>41</v>
      </c>
      <c r="G43" s="42" t="s">
        <v>5</v>
      </c>
      <c r="H43" s="2"/>
    </row>
    <row r="44" spans="1:8" ht="15.75">
      <c r="A44" s="45"/>
      <c r="B44" s="45"/>
      <c r="C44" s="15"/>
      <c r="D44" s="46" t="s">
        <v>6</v>
      </c>
      <c r="E44" s="47" t="s">
        <v>42</v>
      </c>
      <c r="F44" s="44" t="s">
        <v>8</v>
      </c>
      <c r="G44" s="44" t="s">
        <v>43</v>
      </c>
      <c r="H44" s="19"/>
    </row>
    <row r="45" spans="1:8" ht="15.75">
      <c r="A45" s="48" t="s">
        <v>44</v>
      </c>
      <c r="B45" s="49"/>
      <c r="C45" s="15"/>
      <c r="D45" s="16">
        <v>149</v>
      </c>
      <c r="E45" s="17">
        <v>18839004.5</v>
      </c>
      <c r="F45" s="17">
        <v>1140207.22</v>
      </c>
      <c r="G45" s="18">
        <f aca="true" t="shared" si="0" ref="G45:G51">1-(+F45/E45)</f>
        <v>0.9394762488644238</v>
      </c>
      <c r="H45" s="19"/>
    </row>
    <row r="46" spans="1:8" ht="15.75">
      <c r="A46" s="48" t="s">
        <v>45</v>
      </c>
      <c r="B46" s="49"/>
      <c r="C46" s="15"/>
      <c r="D46" s="16">
        <v>5</v>
      </c>
      <c r="E46" s="17">
        <v>142323.8</v>
      </c>
      <c r="F46" s="17">
        <v>16852.2</v>
      </c>
      <c r="G46" s="18">
        <f t="shared" si="0"/>
        <v>0.8815925375798004</v>
      </c>
      <c r="H46" s="19"/>
    </row>
    <row r="47" spans="1:8" ht="15.75">
      <c r="A47" s="48" t="s">
        <v>46</v>
      </c>
      <c r="B47" s="49"/>
      <c r="C47" s="15"/>
      <c r="D47" s="16">
        <v>543</v>
      </c>
      <c r="E47" s="17">
        <v>52910386.7</v>
      </c>
      <c r="F47" s="17">
        <v>3238011.75</v>
      </c>
      <c r="G47" s="18">
        <f t="shared" si="0"/>
        <v>0.9388019640007659</v>
      </c>
      <c r="H47" s="19"/>
    </row>
    <row r="48" spans="1:8" ht="15.75">
      <c r="A48" s="48" t="s">
        <v>47</v>
      </c>
      <c r="B48" s="49"/>
      <c r="C48" s="15"/>
      <c r="D48" s="16">
        <v>45</v>
      </c>
      <c r="E48" s="17">
        <v>2419154</v>
      </c>
      <c r="F48" s="17">
        <v>267589.07</v>
      </c>
      <c r="G48" s="18">
        <f t="shared" si="0"/>
        <v>0.8893873354073366</v>
      </c>
      <c r="H48" s="19"/>
    </row>
    <row r="49" spans="1:8" ht="15.75">
      <c r="A49" s="48" t="s">
        <v>48</v>
      </c>
      <c r="B49" s="49"/>
      <c r="C49" s="15"/>
      <c r="D49" s="16">
        <v>201</v>
      </c>
      <c r="E49" s="17">
        <v>26711157</v>
      </c>
      <c r="F49" s="17">
        <v>1837331.67</v>
      </c>
      <c r="G49" s="18">
        <f t="shared" si="0"/>
        <v>0.9312148227049843</v>
      </c>
      <c r="H49" s="19"/>
    </row>
    <row r="50" spans="1:8" ht="15.75">
      <c r="A50" s="48" t="s">
        <v>49</v>
      </c>
      <c r="B50" s="49"/>
      <c r="C50" s="15"/>
      <c r="D50" s="16">
        <v>8</v>
      </c>
      <c r="E50" s="17">
        <v>980158</v>
      </c>
      <c r="F50" s="17">
        <v>233200</v>
      </c>
      <c r="G50" s="18">
        <f t="shared" si="0"/>
        <v>0.7620791749901547</v>
      </c>
      <c r="H50" s="19"/>
    </row>
    <row r="51" spans="1:8" ht="15.75">
      <c r="A51" s="48" t="s">
        <v>50</v>
      </c>
      <c r="B51" s="49"/>
      <c r="C51" s="15"/>
      <c r="D51" s="16">
        <v>29</v>
      </c>
      <c r="E51" s="17">
        <v>5697190</v>
      </c>
      <c r="F51" s="17">
        <v>292221.28</v>
      </c>
      <c r="G51" s="18">
        <f t="shared" si="0"/>
        <v>0.9487078226283484</v>
      </c>
      <c r="H51" s="19"/>
    </row>
    <row r="52" spans="1:8" ht="15.75">
      <c r="A52" s="48" t="s">
        <v>51</v>
      </c>
      <c r="B52" s="49"/>
      <c r="C52" s="15"/>
      <c r="D52" s="16"/>
      <c r="E52" s="17"/>
      <c r="F52" s="17"/>
      <c r="G52" s="18"/>
      <c r="H52" s="19"/>
    </row>
    <row r="53" spans="1:8" ht="15.75">
      <c r="A53" s="48" t="s">
        <v>52</v>
      </c>
      <c r="B53" s="49"/>
      <c r="C53" s="15"/>
      <c r="D53" s="16">
        <v>4</v>
      </c>
      <c r="E53" s="17">
        <v>739725</v>
      </c>
      <c r="F53" s="17">
        <v>-11075</v>
      </c>
      <c r="G53" s="18">
        <f>1-(+F53/E53)</f>
        <v>1.0149717800533982</v>
      </c>
      <c r="H53" s="19"/>
    </row>
    <row r="54" spans="1:8" ht="15.75">
      <c r="A54" s="50" t="s">
        <v>81</v>
      </c>
      <c r="B54" s="51"/>
      <c r="C54" s="15"/>
      <c r="D54" s="16">
        <v>2</v>
      </c>
      <c r="E54" s="17">
        <v>167000</v>
      </c>
      <c r="F54" s="17">
        <v>-11500</v>
      </c>
      <c r="G54" s="18">
        <f>1-(+F54/E54)</f>
        <v>1.0688622754491017</v>
      </c>
      <c r="H54" s="19"/>
    </row>
    <row r="55" spans="1:8" ht="15.75">
      <c r="A55" s="48" t="s">
        <v>82</v>
      </c>
      <c r="B55" s="51"/>
      <c r="C55" s="15"/>
      <c r="D55" s="16">
        <v>1191</v>
      </c>
      <c r="E55" s="17">
        <v>84072778.87</v>
      </c>
      <c r="F55" s="17">
        <v>10701152.79</v>
      </c>
      <c r="G55" s="18">
        <f>1-(+F55/E55)</f>
        <v>0.8727156050527726</v>
      </c>
      <c r="H55" s="19"/>
    </row>
    <row r="56" spans="1:8" ht="15.75">
      <c r="A56" s="48" t="s">
        <v>83</v>
      </c>
      <c r="B56" s="51"/>
      <c r="C56" s="15"/>
      <c r="D56" s="16">
        <v>2</v>
      </c>
      <c r="E56" s="17">
        <v>530474.48</v>
      </c>
      <c r="F56" s="17">
        <v>30998.23</v>
      </c>
      <c r="G56" s="18">
        <f>1-(+F56/E56)</f>
        <v>0.9415650871649848</v>
      </c>
      <c r="H56" s="19"/>
    </row>
    <row r="57" spans="1:8" ht="15">
      <c r="A57" s="52" t="s">
        <v>55</v>
      </c>
      <c r="B57" s="51"/>
      <c r="C57" s="15"/>
      <c r="D57" s="24"/>
      <c r="E57" s="74"/>
      <c r="F57" s="17"/>
      <c r="G57" s="26"/>
      <c r="H57" s="19"/>
    </row>
    <row r="58" spans="1:8" ht="15">
      <c r="A58" s="23" t="s">
        <v>56</v>
      </c>
      <c r="B58" s="49"/>
      <c r="C58" s="15"/>
      <c r="D58" s="24"/>
      <c r="E58" s="74"/>
      <c r="F58" s="17"/>
      <c r="G58" s="26"/>
      <c r="H58" s="19"/>
    </row>
    <row r="59" spans="1:8" ht="15">
      <c r="A59" s="23" t="s">
        <v>57</v>
      </c>
      <c r="B59" s="49"/>
      <c r="C59" s="15"/>
      <c r="D59" s="24"/>
      <c r="E59" s="25"/>
      <c r="F59" s="17"/>
      <c r="G59" s="26"/>
      <c r="H59" s="19"/>
    </row>
    <row r="60" spans="1:8" ht="15">
      <c r="A60" s="23" t="s">
        <v>38</v>
      </c>
      <c r="B60" s="49"/>
      <c r="C60" s="15"/>
      <c r="D60" s="24"/>
      <c r="E60" s="25"/>
      <c r="F60" s="22"/>
      <c r="G60" s="26"/>
      <c r="H60" s="19"/>
    </row>
    <row r="61" spans="1:8" ht="15.75">
      <c r="A61" s="53"/>
      <c r="B61" s="28"/>
      <c r="C61" s="32"/>
      <c r="D61" s="24"/>
      <c r="E61" s="29"/>
      <c r="F61" s="29"/>
      <c r="G61" s="26"/>
      <c r="H61" s="19"/>
    </row>
    <row r="62" spans="1:8" ht="15.75">
      <c r="A62" s="31" t="s">
        <v>58</v>
      </c>
      <c r="B62" s="31"/>
      <c r="C62" s="54"/>
      <c r="D62" s="33">
        <f>SUM(D45:D58)</f>
        <v>2179</v>
      </c>
      <c r="E62" s="34">
        <f>SUM(E45:E61)</f>
        <v>193209352.35</v>
      </c>
      <c r="F62" s="34">
        <f>SUM(F45:F61)</f>
        <v>17734989.21</v>
      </c>
      <c r="G62" s="35">
        <f>1-(+F62/E62)</f>
        <v>0.9082084330065299</v>
      </c>
      <c r="H62" s="2"/>
    </row>
    <row r="63" spans="1:8" ht="18">
      <c r="A63" s="54"/>
      <c r="B63" s="54"/>
      <c r="C63" s="59"/>
      <c r="D63" s="55"/>
      <c r="E63" s="56"/>
      <c r="F63" s="57"/>
      <c r="G63" s="57"/>
      <c r="H63" s="2"/>
    </row>
    <row r="64" spans="1:8" ht="18">
      <c r="A64" s="58" t="s">
        <v>59</v>
      </c>
      <c r="B64" s="59"/>
      <c r="C64" s="62"/>
      <c r="D64" s="59"/>
      <c r="E64" s="59"/>
      <c r="F64" s="60">
        <f>F62+F40</f>
        <v>20346172</v>
      </c>
      <c r="G64" s="59"/>
      <c r="H64" s="2"/>
    </row>
    <row r="65" spans="1:8" ht="15.75">
      <c r="A65" s="4" t="s">
        <v>60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61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62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63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1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84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11</v>
      </c>
      <c r="E9" s="17">
        <v>601140.5</v>
      </c>
      <c r="F9" s="17">
        <v>73604.5</v>
      </c>
      <c r="G9" s="18">
        <f>F9/E9</f>
        <v>0.12244142592289158</v>
      </c>
      <c r="H9" s="19"/>
    </row>
    <row r="10" spans="1:8" ht="15.75">
      <c r="A10" s="13" t="s">
        <v>11</v>
      </c>
      <c r="B10" s="14"/>
      <c r="C10" s="15"/>
      <c r="D10" s="16">
        <v>6</v>
      </c>
      <c r="E10" s="17">
        <v>2502238</v>
      </c>
      <c r="F10" s="17">
        <v>342670</v>
      </c>
      <c r="G10" s="80">
        <f>F10/E10</f>
        <v>0.13694540647212616</v>
      </c>
      <c r="H10" s="19"/>
    </row>
    <row r="11" spans="1:8" ht="15.75">
      <c r="A11" s="13" t="s">
        <v>67</v>
      </c>
      <c r="B11" s="14"/>
      <c r="C11" s="15"/>
      <c r="D11" s="16">
        <v>1</v>
      </c>
      <c r="E11" s="17">
        <v>173012</v>
      </c>
      <c r="F11" s="17">
        <v>21519</v>
      </c>
      <c r="G11" s="80">
        <f>F11/E11</f>
        <v>0.12437865581578156</v>
      </c>
      <c r="H11" s="19"/>
    </row>
    <row r="12" spans="1:8" ht="15.75">
      <c r="A12" s="13" t="s">
        <v>68</v>
      </c>
      <c r="B12" s="14"/>
      <c r="C12" s="15"/>
      <c r="D12" s="16"/>
      <c r="E12" s="17"/>
      <c r="F12" s="17"/>
      <c r="G12" s="80"/>
      <c r="H12" s="19"/>
    </row>
    <row r="13" spans="1:8" ht="15.75">
      <c r="A13" s="13" t="s">
        <v>69</v>
      </c>
      <c r="B13" s="14"/>
      <c r="C13" s="15"/>
      <c r="D13" s="16">
        <v>1</v>
      </c>
      <c r="E13" s="17">
        <v>142515</v>
      </c>
      <c r="F13" s="17">
        <v>32688.5</v>
      </c>
      <c r="G13" s="80">
        <f>F13/E13</f>
        <v>0.2293688383678911</v>
      </c>
      <c r="H13" s="19"/>
    </row>
    <row r="14" spans="1:8" ht="15.75">
      <c r="A14" s="13" t="s">
        <v>31</v>
      </c>
      <c r="B14" s="14"/>
      <c r="C14" s="15"/>
      <c r="D14" s="16">
        <v>1</v>
      </c>
      <c r="E14" s="17">
        <v>330116</v>
      </c>
      <c r="F14" s="17">
        <v>94464.5</v>
      </c>
      <c r="G14" s="80">
        <f>F14/E14</f>
        <v>0.28615547262174507</v>
      </c>
      <c r="H14" s="19"/>
    </row>
    <row r="15" spans="1:8" ht="15.75">
      <c r="A15" s="13" t="s">
        <v>70</v>
      </c>
      <c r="B15" s="14"/>
      <c r="C15" s="15"/>
      <c r="D15" s="16">
        <v>1</v>
      </c>
      <c r="E15" s="17">
        <v>153043</v>
      </c>
      <c r="F15" s="17">
        <v>32991.5</v>
      </c>
      <c r="G15" s="80">
        <f>F15/E15</f>
        <v>0.2155701338839411</v>
      </c>
      <c r="H15" s="19"/>
    </row>
    <row r="16" spans="1:8" ht="15.75">
      <c r="A16" s="13" t="s">
        <v>18</v>
      </c>
      <c r="B16" s="14"/>
      <c r="C16" s="15"/>
      <c r="D16" s="16"/>
      <c r="E16" s="17"/>
      <c r="F16" s="17"/>
      <c r="G16" s="80"/>
      <c r="H16" s="19"/>
    </row>
    <row r="17" spans="1:8" ht="15.75">
      <c r="A17" s="13" t="s">
        <v>19</v>
      </c>
      <c r="B17" s="14"/>
      <c r="C17" s="15"/>
      <c r="D17" s="16">
        <v>3</v>
      </c>
      <c r="E17" s="17">
        <v>1417823</v>
      </c>
      <c r="F17" s="17">
        <v>253129</v>
      </c>
      <c r="G17" s="18">
        <f>F17/E17</f>
        <v>0.17853356871767492</v>
      </c>
      <c r="H17" s="19"/>
    </row>
    <row r="18" spans="1:8" ht="15.75">
      <c r="A18" s="13" t="s">
        <v>20</v>
      </c>
      <c r="B18" s="14"/>
      <c r="C18" s="15"/>
      <c r="D18" s="16">
        <v>1</v>
      </c>
      <c r="E18" s="17">
        <v>678662</v>
      </c>
      <c r="F18" s="17">
        <v>212734</v>
      </c>
      <c r="G18" s="80">
        <f>F18/E18</f>
        <v>0.3134608980611851</v>
      </c>
      <c r="H18" s="19"/>
    </row>
    <row r="19" spans="1:8" ht="15.75">
      <c r="A19" s="13" t="s">
        <v>71</v>
      </c>
      <c r="B19" s="14"/>
      <c r="C19" s="15"/>
      <c r="D19" s="16">
        <v>1</v>
      </c>
      <c r="E19" s="17">
        <v>188980</v>
      </c>
      <c r="F19" s="17">
        <v>41397.5</v>
      </c>
      <c r="G19" s="18">
        <f>F19/E19</f>
        <v>0.2190575722298656</v>
      </c>
      <c r="H19" s="19"/>
    </row>
    <row r="20" spans="1:8" ht="15.75">
      <c r="A20" s="13" t="s">
        <v>23</v>
      </c>
      <c r="B20" s="14"/>
      <c r="C20" s="15"/>
      <c r="D20" s="16">
        <v>1</v>
      </c>
      <c r="E20" s="17">
        <v>135635</v>
      </c>
      <c r="F20" s="17">
        <v>46614</v>
      </c>
      <c r="G20" s="18">
        <f>F20/E20</f>
        <v>0.34367235595532125</v>
      </c>
      <c r="H20" s="19"/>
    </row>
    <row r="21" spans="1:8" ht="15.75">
      <c r="A21" s="13" t="s">
        <v>24</v>
      </c>
      <c r="B21" s="14"/>
      <c r="C21" s="15"/>
      <c r="D21" s="16">
        <v>2</v>
      </c>
      <c r="E21" s="17">
        <v>677790</v>
      </c>
      <c r="F21" s="17">
        <v>193153.5</v>
      </c>
      <c r="G21" s="18">
        <f>F21/E21</f>
        <v>0.2849754348692073</v>
      </c>
      <c r="H21" s="19"/>
    </row>
    <row r="22" spans="1:8" ht="15.75">
      <c r="A22" s="13" t="s">
        <v>72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73</v>
      </c>
      <c r="B23" s="14"/>
      <c r="C23" s="15"/>
      <c r="D23" s="16"/>
      <c r="E23" s="17"/>
      <c r="F23" s="17"/>
      <c r="G23" s="18"/>
      <c r="H23" s="19"/>
    </row>
    <row r="24" spans="1:8" ht="15.75">
      <c r="A24" s="20" t="s">
        <v>26</v>
      </c>
      <c r="B24" s="14"/>
      <c r="C24" s="15"/>
      <c r="D24" s="16">
        <v>2</v>
      </c>
      <c r="E24" s="17">
        <v>265181</v>
      </c>
      <c r="F24" s="17">
        <v>66590</v>
      </c>
      <c r="G24" s="18">
        <f>F24/E24</f>
        <v>0.2511115049720757</v>
      </c>
      <c r="H24" s="19"/>
    </row>
    <row r="25" spans="1:8" ht="15.75">
      <c r="A25" s="20" t="s">
        <v>27</v>
      </c>
      <c r="B25" s="14"/>
      <c r="C25" s="15"/>
      <c r="D25" s="16">
        <v>15</v>
      </c>
      <c r="E25" s="17">
        <v>145702</v>
      </c>
      <c r="F25" s="17">
        <v>145702</v>
      </c>
      <c r="G25" s="18">
        <f>F25/E25</f>
        <v>1</v>
      </c>
      <c r="H25" s="19"/>
    </row>
    <row r="26" spans="1:8" ht="15.75">
      <c r="A26" s="21" t="s">
        <v>28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29</v>
      </c>
      <c r="B27" s="14"/>
      <c r="C27" s="15"/>
      <c r="D27" s="16"/>
      <c r="E27" s="17">
        <v>39091</v>
      </c>
      <c r="F27" s="17">
        <v>-4249</v>
      </c>
      <c r="G27" s="18">
        <f>F27/E27</f>
        <v>-0.10869509605791615</v>
      </c>
      <c r="H27" s="19"/>
    </row>
    <row r="28" spans="1:8" ht="15.75">
      <c r="A28" s="13" t="s">
        <v>74</v>
      </c>
      <c r="B28" s="14"/>
      <c r="C28" s="15"/>
      <c r="D28" s="16"/>
      <c r="E28" s="17"/>
      <c r="F28" s="17"/>
      <c r="G28" s="80"/>
      <c r="H28" s="19"/>
    </row>
    <row r="29" spans="1:8" ht="15.75">
      <c r="A29" s="21" t="s">
        <v>30</v>
      </c>
      <c r="B29" s="14"/>
      <c r="C29" s="15"/>
      <c r="D29" s="16">
        <v>2</v>
      </c>
      <c r="E29" s="17">
        <v>336911</v>
      </c>
      <c r="F29" s="17">
        <v>145001.5</v>
      </c>
      <c r="G29" s="18">
        <f>F29/E29</f>
        <v>0.43038517590699027</v>
      </c>
      <c r="H29" s="19"/>
    </row>
    <row r="30" spans="1:8" ht="15.75">
      <c r="A30" s="21" t="s">
        <v>75</v>
      </c>
      <c r="B30" s="14"/>
      <c r="C30" s="15"/>
      <c r="D30" s="16">
        <v>1</v>
      </c>
      <c r="E30" s="17">
        <v>232851</v>
      </c>
      <c r="F30" s="17">
        <v>50913</v>
      </c>
      <c r="G30" s="18">
        <f>F30/E30</f>
        <v>0.21865055335815609</v>
      </c>
      <c r="H30" s="19"/>
    </row>
    <row r="31" spans="1:8" ht="15.75">
      <c r="A31" s="21" t="s">
        <v>76</v>
      </c>
      <c r="B31" s="14"/>
      <c r="C31" s="15"/>
      <c r="D31" s="16">
        <v>1</v>
      </c>
      <c r="E31" s="22">
        <v>185637</v>
      </c>
      <c r="F31" s="17">
        <v>58963</v>
      </c>
      <c r="G31" s="80">
        <f>F31/E31</f>
        <v>0.3176252578957859</v>
      </c>
      <c r="H31" s="19"/>
    </row>
    <row r="32" spans="1:8" ht="15.75">
      <c r="A32" s="21" t="s">
        <v>77</v>
      </c>
      <c r="B32" s="14"/>
      <c r="C32" s="15"/>
      <c r="D32" s="16"/>
      <c r="E32" s="22"/>
      <c r="F32" s="17"/>
      <c r="G32" s="80"/>
      <c r="H32" s="19"/>
    </row>
    <row r="33" spans="1:8" ht="15.75">
      <c r="A33" s="21" t="s">
        <v>78</v>
      </c>
      <c r="B33" s="14"/>
      <c r="C33" s="15"/>
      <c r="D33" s="16">
        <v>11</v>
      </c>
      <c r="E33" s="22">
        <v>2091944</v>
      </c>
      <c r="F33" s="22">
        <v>678183</v>
      </c>
      <c r="G33" s="80">
        <f>F33/E33</f>
        <v>0.3241879323729507</v>
      </c>
      <c r="H33" s="19"/>
    </row>
    <row r="34" spans="1:8" ht="15.75">
      <c r="A34" s="13" t="s">
        <v>79</v>
      </c>
      <c r="B34" s="14"/>
      <c r="C34" s="15"/>
      <c r="D34" s="16"/>
      <c r="E34" s="17"/>
      <c r="F34" s="17"/>
      <c r="G34" s="80"/>
      <c r="H34" s="19"/>
    </row>
    <row r="35" spans="1:8" ht="15.75">
      <c r="A35" s="13" t="s">
        <v>80</v>
      </c>
      <c r="B35" s="14"/>
      <c r="C35" s="15"/>
      <c r="D35" s="16">
        <v>1</v>
      </c>
      <c r="E35" s="17">
        <v>70595</v>
      </c>
      <c r="F35" s="17">
        <v>21453</v>
      </c>
      <c r="G35" s="80">
        <f>F35/E35</f>
        <v>0.30388837736383595</v>
      </c>
      <c r="H35" s="19"/>
    </row>
    <row r="36" spans="1:8" ht="15">
      <c r="A36" s="23" t="s">
        <v>36</v>
      </c>
      <c r="B36" s="14"/>
      <c r="C36" s="15"/>
      <c r="D36" s="24"/>
      <c r="E36" s="25">
        <v>140650</v>
      </c>
      <c r="F36" s="22">
        <v>25656</v>
      </c>
      <c r="G36" s="26"/>
      <c r="H36" s="19"/>
    </row>
    <row r="37" spans="1:8" ht="15">
      <c r="A37" s="23" t="s">
        <v>37</v>
      </c>
      <c r="B37" s="14"/>
      <c r="C37" s="15"/>
      <c r="D37" s="24"/>
      <c r="E37" s="25"/>
      <c r="F37" s="22"/>
      <c r="G37" s="26"/>
      <c r="H37" s="19"/>
    </row>
    <row r="38" spans="1:8" ht="15">
      <c r="A38" s="23" t="s">
        <v>38</v>
      </c>
      <c r="B38" s="14"/>
      <c r="C38" s="15"/>
      <c r="D38" s="24"/>
      <c r="E38" s="73"/>
      <c r="F38" s="17"/>
      <c r="G38" s="26"/>
      <c r="H38" s="19"/>
    </row>
    <row r="39" spans="1:8" ht="15">
      <c r="A39" s="27"/>
      <c r="B39" s="28"/>
      <c r="C39" s="32"/>
      <c r="D39" s="24"/>
      <c r="E39" s="29"/>
      <c r="F39" s="29"/>
      <c r="G39" s="26"/>
      <c r="H39" s="19"/>
    </row>
    <row r="40" spans="1:8" ht="15.75">
      <c r="A40" s="30" t="s">
        <v>39</v>
      </c>
      <c r="B40" s="31"/>
      <c r="C40" s="36"/>
      <c r="D40" s="33">
        <f>SUM(D9:D39)</f>
        <v>62</v>
      </c>
      <c r="E40" s="34">
        <f>SUM(E9:E39)</f>
        <v>10509516.5</v>
      </c>
      <c r="F40" s="34">
        <f>SUM(F9:F39)</f>
        <v>2533178.5</v>
      </c>
      <c r="G40" s="35">
        <f>F40/E40</f>
        <v>0.24103663570060527</v>
      </c>
      <c r="H40" s="2"/>
    </row>
    <row r="41" spans="1:8" ht="15.75">
      <c r="A41" s="36"/>
      <c r="B41" s="36"/>
      <c r="C41" s="41"/>
      <c r="D41" s="37"/>
      <c r="E41" s="38"/>
      <c r="F41" s="39"/>
      <c r="G41" s="39"/>
      <c r="H41" s="2"/>
    </row>
    <row r="42" spans="1:8" ht="18">
      <c r="A42" s="40" t="s">
        <v>40</v>
      </c>
      <c r="B42" s="41"/>
      <c r="C42" s="45"/>
      <c r="D42" s="42"/>
      <c r="E42" s="43"/>
      <c r="F42" s="44"/>
      <c r="G42" s="44"/>
      <c r="H42" s="2"/>
    </row>
    <row r="43" spans="1:8" ht="15.75">
      <c r="A43" s="45"/>
      <c r="B43" s="45"/>
      <c r="C43" s="45"/>
      <c r="D43" s="46"/>
      <c r="E43" s="42" t="s">
        <v>41</v>
      </c>
      <c r="F43" s="42" t="s">
        <v>41</v>
      </c>
      <c r="G43" s="42" t="s">
        <v>5</v>
      </c>
      <c r="H43" s="2"/>
    </row>
    <row r="44" spans="1:8" ht="15.75">
      <c r="A44" s="45"/>
      <c r="B44" s="45"/>
      <c r="C44" s="15"/>
      <c r="D44" s="46" t="s">
        <v>6</v>
      </c>
      <c r="E44" s="47" t="s">
        <v>42</v>
      </c>
      <c r="F44" s="44" t="s">
        <v>8</v>
      </c>
      <c r="G44" s="44" t="s">
        <v>43</v>
      </c>
      <c r="H44" s="19"/>
    </row>
    <row r="45" spans="1:8" ht="15.75">
      <c r="A45" s="48" t="s">
        <v>44</v>
      </c>
      <c r="B45" s="49"/>
      <c r="C45" s="15"/>
      <c r="D45" s="16">
        <v>47</v>
      </c>
      <c r="E45" s="17">
        <v>7392569.5</v>
      </c>
      <c r="F45" s="17">
        <v>442907.9</v>
      </c>
      <c r="G45" s="18">
        <f>1-(+F45/E45)</f>
        <v>0.940087421565668</v>
      </c>
      <c r="H45" s="19"/>
    </row>
    <row r="46" spans="1:8" ht="15.75">
      <c r="A46" s="48" t="s">
        <v>45</v>
      </c>
      <c r="B46" s="49"/>
      <c r="C46" s="15"/>
      <c r="D46" s="16"/>
      <c r="E46" s="17"/>
      <c r="F46" s="17"/>
      <c r="G46" s="18"/>
      <c r="H46" s="19"/>
    </row>
    <row r="47" spans="1:8" ht="15.75">
      <c r="A47" s="48" t="s">
        <v>46</v>
      </c>
      <c r="B47" s="49"/>
      <c r="C47" s="15"/>
      <c r="D47" s="16">
        <v>278</v>
      </c>
      <c r="E47" s="17">
        <v>32139752</v>
      </c>
      <c r="F47" s="17">
        <v>2086793.64</v>
      </c>
      <c r="G47" s="18">
        <f aca="true" t="shared" si="0" ref="G47:G55">1-(+F47/E47)</f>
        <v>0.9350712587950274</v>
      </c>
      <c r="H47" s="19"/>
    </row>
    <row r="48" spans="1:8" ht="15.75">
      <c r="A48" s="48" t="s">
        <v>47</v>
      </c>
      <c r="B48" s="49"/>
      <c r="C48" s="15"/>
      <c r="D48" s="16">
        <v>11</v>
      </c>
      <c r="E48" s="17">
        <v>705545</v>
      </c>
      <c r="F48" s="17">
        <v>76398.09</v>
      </c>
      <c r="G48" s="18">
        <f t="shared" si="0"/>
        <v>0.891717622547109</v>
      </c>
      <c r="H48" s="19"/>
    </row>
    <row r="49" spans="1:8" ht="15.75">
      <c r="A49" s="48" t="s">
        <v>48</v>
      </c>
      <c r="B49" s="49"/>
      <c r="C49" s="15"/>
      <c r="D49" s="16">
        <v>99</v>
      </c>
      <c r="E49" s="17">
        <v>18701735</v>
      </c>
      <c r="F49" s="17">
        <v>1229848.86</v>
      </c>
      <c r="G49" s="18">
        <f t="shared" si="0"/>
        <v>0.9342387826584004</v>
      </c>
      <c r="H49" s="19"/>
    </row>
    <row r="50" spans="1:8" ht="15.75">
      <c r="A50" s="48" t="s">
        <v>49</v>
      </c>
      <c r="B50" s="49"/>
      <c r="C50" s="15"/>
      <c r="D50" s="16">
        <v>26</v>
      </c>
      <c r="E50" s="17">
        <v>4288728</v>
      </c>
      <c r="F50" s="17">
        <v>325178</v>
      </c>
      <c r="G50" s="18">
        <f t="shared" si="0"/>
        <v>0.9241784510465574</v>
      </c>
      <c r="H50" s="19"/>
    </row>
    <row r="51" spans="1:8" ht="15.75">
      <c r="A51" s="48" t="s">
        <v>50</v>
      </c>
      <c r="B51" s="49"/>
      <c r="C51" s="15"/>
      <c r="D51" s="16">
        <v>24</v>
      </c>
      <c r="E51" s="17">
        <v>2812360</v>
      </c>
      <c r="F51" s="17">
        <v>248804</v>
      </c>
      <c r="G51" s="18">
        <f t="shared" si="0"/>
        <v>0.9115319518127125</v>
      </c>
      <c r="H51" s="19"/>
    </row>
    <row r="52" spans="1:8" ht="15.75">
      <c r="A52" s="48" t="s">
        <v>51</v>
      </c>
      <c r="B52" s="49"/>
      <c r="C52" s="15"/>
      <c r="D52" s="16">
        <v>2</v>
      </c>
      <c r="E52" s="17">
        <v>267920</v>
      </c>
      <c r="F52" s="17">
        <v>37460</v>
      </c>
      <c r="G52" s="18">
        <f t="shared" si="0"/>
        <v>0.8601821439235593</v>
      </c>
      <c r="H52" s="19"/>
    </row>
    <row r="53" spans="1:8" ht="15.75">
      <c r="A53" s="48" t="s">
        <v>52</v>
      </c>
      <c r="B53" s="49"/>
      <c r="C53" s="15"/>
      <c r="D53" s="16">
        <v>3</v>
      </c>
      <c r="E53" s="17">
        <v>425050</v>
      </c>
      <c r="F53" s="17">
        <v>40250</v>
      </c>
      <c r="G53" s="18">
        <f t="shared" si="0"/>
        <v>0.905305258204917</v>
      </c>
      <c r="H53" s="19"/>
    </row>
    <row r="54" spans="1:8" ht="15.75">
      <c r="A54" s="50" t="s">
        <v>81</v>
      </c>
      <c r="B54" s="51"/>
      <c r="C54" s="15"/>
      <c r="D54" s="16">
        <v>3</v>
      </c>
      <c r="E54" s="17">
        <v>878500</v>
      </c>
      <c r="F54" s="17">
        <v>255500</v>
      </c>
      <c r="G54" s="18">
        <f t="shared" si="0"/>
        <v>0.7091633466135459</v>
      </c>
      <c r="H54" s="19"/>
    </row>
    <row r="55" spans="1:8" ht="15.75">
      <c r="A55" s="48" t="s">
        <v>82</v>
      </c>
      <c r="B55" s="51"/>
      <c r="C55" s="15"/>
      <c r="D55" s="16">
        <v>1027</v>
      </c>
      <c r="E55" s="17">
        <v>69243416.61</v>
      </c>
      <c r="F55" s="17">
        <v>8625356.54</v>
      </c>
      <c r="G55" s="18">
        <f t="shared" si="0"/>
        <v>0.8754342728554162</v>
      </c>
      <c r="H55" s="19"/>
    </row>
    <row r="56" spans="1:8" ht="15.75">
      <c r="A56" s="48" t="s">
        <v>83</v>
      </c>
      <c r="B56" s="51"/>
      <c r="C56" s="15"/>
      <c r="D56" s="16"/>
      <c r="E56" s="17"/>
      <c r="F56" s="17"/>
      <c r="G56" s="18"/>
      <c r="H56" s="19"/>
    </row>
    <row r="57" spans="1:8" ht="15">
      <c r="A57" s="52" t="s">
        <v>55</v>
      </c>
      <c r="B57" s="51"/>
      <c r="C57" s="15"/>
      <c r="D57" s="24"/>
      <c r="E57" s="74"/>
      <c r="F57" s="17"/>
      <c r="G57" s="26"/>
      <c r="H57" s="19"/>
    </row>
    <row r="58" spans="1:8" ht="15">
      <c r="A58" s="23" t="s">
        <v>56</v>
      </c>
      <c r="B58" s="49"/>
      <c r="C58" s="15"/>
      <c r="D58" s="24"/>
      <c r="E58" s="74"/>
      <c r="F58" s="17"/>
      <c r="G58" s="26"/>
      <c r="H58" s="19"/>
    </row>
    <row r="59" spans="1:8" ht="15">
      <c r="A59" s="23" t="s">
        <v>57</v>
      </c>
      <c r="B59" s="49"/>
      <c r="C59" s="15"/>
      <c r="D59" s="24"/>
      <c r="E59" s="25"/>
      <c r="F59" s="17"/>
      <c r="G59" s="26"/>
      <c r="H59" s="19"/>
    </row>
    <row r="60" spans="1:8" ht="15">
      <c r="A60" s="23" t="s">
        <v>38</v>
      </c>
      <c r="B60" s="49"/>
      <c r="C60" s="15"/>
      <c r="D60" s="24"/>
      <c r="E60" s="73"/>
      <c r="F60" s="17"/>
      <c r="G60" s="26"/>
      <c r="H60" s="19"/>
    </row>
    <row r="61" spans="1:8" ht="15.75">
      <c r="A61" s="53"/>
      <c r="B61" s="28"/>
      <c r="C61" s="32"/>
      <c r="D61" s="24"/>
      <c r="E61" s="75"/>
      <c r="F61" s="29"/>
      <c r="G61" s="26"/>
      <c r="H61" s="2"/>
    </row>
    <row r="62" spans="1:8" ht="18">
      <c r="A62" s="31" t="s">
        <v>58</v>
      </c>
      <c r="B62" s="31"/>
      <c r="C62" s="62"/>
      <c r="D62" s="33">
        <f>SUM(D45:D58)</f>
        <v>1520</v>
      </c>
      <c r="E62" s="34">
        <f>SUM(E45:E61)</f>
        <v>136855576.11</v>
      </c>
      <c r="F62" s="34">
        <f>SUM(F45:F61)</f>
        <v>13368497.03</v>
      </c>
      <c r="G62" s="35">
        <f>1-(F62/E62)</f>
        <v>0.9023167531058082</v>
      </c>
      <c r="H62" s="2"/>
    </row>
    <row r="63" spans="1:8" ht="18">
      <c r="A63" s="54"/>
      <c r="B63" s="54"/>
      <c r="C63" s="62"/>
      <c r="D63" s="77"/>
      <c r="E63" s="56"/>
      <c r="F63" s="57"/>
      <c r="G63" s="57"/>
      <c r="H63" s="2"/>
    </row>
    <row r="64" spans="1:8" ht="18">
      <c r="A64" s="58" t="s">
        <v>59</v>
      </c>
      <c r="B64" s="59"/>
      <c r="C64" s="62"/>
      <c r="D64" s="78"/>
      <c r="E64" s="59"/>
      <c r="F64" s="60">
        <f>F62+F40</f>
        <v>15901675.53</v>
      </c>
      <c r="G64" s="59"/>
      <c r="H64" s="2"/>
    </row>
    <row r="65" spans="1:8" ht="15.75">
      <c r="A65" s="4" t="s">
        <v>60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61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62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63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554687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85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/>
      <c r="E9" s="17"/>
      <c r="F9" s="17"/>
      <c r="G9" s="18"/>
      <c r="H9" s="19"/>
    </row>
    <row r="10" spans="1:8" ht="15.75">
      <c r="A10" s="13" t="s">
        <v>11</v>
      </c>
      <c r="B10" s="14"/>
      <c r="C10" s="15"/>
      <c r="D10" s="16">
        <v>3</v>
      </c>
      <c r="E10" s="17">
        <v>624558</v>
      </c>
      <c r="F10" s="17">
        <v>22964.5</v>
      </c>
      <c r="G10" s="18">
        <f aca="true" t="shared" si="0" ref="G10:G15">F10/E10</f>
        <v>0.03676920318048924</v>
      </c>
      <c r="H10" s="19"/>
    </row>
    <row r="11" spans="1:8" ht="15.75">
      <c r="A11" s="13" t="s">
        <v>67</v>
      </c>
      <c r="B11" s="14"/>
      <c r="C11" s="15"/>
      <c r="D11" s="16">
        <v>2</v>
      </c>
      <c r="E11" s="17">
        <v>86094</v>
      </c>
      <c r="F11" s="17">
        <v>26097.5</v>
      </c>
      <c r="G11" s="18">
        <f t="shared" si="0"/>
        <v>0.3031279763978907</v>
      </c>
      <c r="H11" s="19"/>
    </row>
    <row r="12" spans="1:8" ht="15.75">
      <c r="A12" s="13" t="s">
        <v>86</v>
      </c>
      <c r="B12" s="14"/>
      <c r="C12" s="15"/>
      <c r="D12" s="16">
        <v>1</v>
      </c>
      <c r="E12" s="17">
        <v>117173</v>
      </c>
      <c r="F12" s="17">
        <v>36891.5</v>
      </c>
      <c r="G12" s="18">
        <f t="shared" si="0"/>
        <v>0.3148464236641547</v>
      </c>
      <c r="H12" s="19"/>
    </row>
    <row r="13" spans="1:8" ht="15.75">
      <c r="A13" s="13" t="s">
        <v>87</v>
      </c>
      <c r="B13" s="14"/>
      <c r="C13" s="15"/>
      <c r="D13" s="16">
        <v>1</v>
      </c>
      <c r="E13" s="17">
        <v>81001</v>
      </c>
      <c r="F13" s="17">
        <v>19183</v>
      </c>
      <c r="G13" s="18">
        <f t="shared" si="0"/>
        <v>0.23682423673781805</v>
      </c>
      <c r="H13" s="19"/>
    </row>
    <row r="14" spans="1:8" ht="15.75">
      <c r="A14" s="13" t="s">
        <v>88</v>
      </c>
      <c r="B14" s="14"/>
      <c r="C14" s="15"/>
      <c r="D14" s="16">
        <v>6</v>
      </c>
      <c r="E14" s="17">
        <v>787472</v>
      </c>
      <c r="F14" s="17">
        <v>111204.5</v>
      </c>
      <c r="G14" s="18">
        <f t="shared" si="0"/>
        <v>0.1412170845439584</v>
      </c>
      <c r="H14" s="19"/>
    </row>
    <row r="15" spans="1:8" ht="15.75">
      <c r="A15" s="13" t="s">
        <v>31</v>
      </c>
      <c r="B15" s="14"/>
      <c r="C15" s="15"/>
      <c r="D15" s="16">
        <v>1</v>
      </c>
      <c r="E15" s="17">
        <v>19020</v>
      </c>
      <c r="F15" s="17">
        <v>9747</v>
      </c>
      <c r="G15" s="18">
        <f t="shared" si="0"/>
        <v>0.5124605678233438</v>
      </c>
      <c r="H15" s="19"/>
    </row>
    <row r="16" spans="1:8" ht="15.75">
      <c r="A16" s="13" t="s">
        <v>89</v>
      </c>
      <c r="B16" s="14"/>
      <c r="C16" s="15"/>
      <c r="D16" s="16"/>
      <c r="E16" s="17"/>
      <c r="F16" s="17"/>
      <c r="G16" s="18"/>
      <c r="H16" s="19"/>
    </row>
    <row r="17" spans="1:8" ht="15.75">
      <c r="A17" s="13" t="s">
        <v>90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19</v>
      </c>
      <c r="B18" s="14"/>
      <c r="C18" s="15"/>
      <c r="D18" s="16">
        <v>1</v>
      </c>
      <c r="E18" s="17">
        <v>424028</v>
      </c>
      <c r="F18" s="17">
        <v>112410.5</v>
      </c>
      <c r="G18" s="18">
        <f>F18/E18</f>
        <v>0.26510159706434483</v>
      </c>
      <c r="H18" s="19"/>
    </row>
    <row r="19" spans="1:8" ht="15.75">
      <c r="A19" s="13" t="s">
        <v>20</v>
      </c>
      <c r="B19" s="14"/>
      <c r="C19" s="15"/>
      <c r="D19" s="16"/>
      <c r="E19" s="17"/>
      <c r="F19" s="17"/>
      <c r="G19" s="18"/>
      <c r="H19" s="19"/>
    </row>
    <row r="20" spans="1:8" ht="15.75">
      <c r="A20" s="13" t="s">
        <v>17</v>
      </c>
      <c r="B20" s="14"/>
      <c r="C20" s="15"/>
      <c r="D20" s="16"/>
      <c r="E20" s="17"/>
      <c r="F20" s="17"/>
      <c r="G20" s="18"/>
      <c r="H20" s="19"/>
    </row>
    <row r="21" spans="1:8" ht="15.75">
      <c r="A21" s="13" t="s">
        <v>91</v>
      </c>
      <c r="B21" s="14"/>
      <c r="C21" s="15"/>
      <c r="D21" s="16">
        <v>1</v>
      </c>
      <c r="E21" s="17">
        <v>23435</v>
      </c>
      <c r="F21" s="17">
        <v>12950</v>
      </c>
      <c r="G21" s="18">
        <f>F21/E21</f>
        <v>0.5525922765094944</v>
      </c>
      <c r="H21" s="19"/>
    </row>
    <row r="22" spans="1:8" ht="15.75">
      <c r="A22" s="13" t="s">
        <v>115</v>
      </c>
      <c r="B22" s="14"/>
      <c r="C22" s="15"/>
      <c r="D22" s="16"/>
      <c r="E22" s="17"/>
      <c r="F22" s="17"/>
      <c r="G22" s="18"/>
      <c r="H22" s="19"/>
    </row>
    <row r="23" spans="1:8" ht="15.75">
      <c r="A23" s="13" t="s">
        <v>24</v>
      </c>
      <c r="B23" s="14"/>
      <c r="C23" s="15"/>
      <c r="D23" s="16"/>
      <c r="E23" s="17"/>
      <c r="F23" s="17"/>
      <c r="G23" s="18"/>
      <c r="H23" s="19"/>
    </row>
    <row r="24" spans="1:8" ht="15.75">
      <c r="A24" s="13" t="s">
        <v>69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26</v>
      </c>
      <c r="B25" s="14"/>
      <c r="C25" s="15"/>
      <c r="D25" s="16">
        <v>1</v>
      </c>
      <c r="E25" s="17">
        <v>133841.5</v>
      </c>
      <c r="F25" s="17">
        <v>36865.5</v>
      </c>
      <c r="G25" s="18">
        <f>F25/E25</f>
        <v>0.27544147368342403</v>
      </c>
      <c r="H25" s="19"/>
    </row>
    <row r="26" spans="1:8" ht="15.75">
      <c r="A26" s="20" t="s">
        <v>27</v>
      </c>
      <c r="B26" s="14"/>
      <c r="C26" s="15"/>
      <c r="D26" s="16"/>
      <c r="E26" s="17"/>
      <c r="F26" s="17"/>
      <c r="G26" s="18"/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29</v>
      </c>
      <c r="B28" s="14"/>
      <c r="C28" s="15"/>
      <c r="D28" s="16"/>
      <c r="E28" s="17"/>
      <c r="F28" s="17"/>
      <c r="G28" s="18"/>
      <c r="H28" s="19"/>
    </row>
    <row r="29" spans="1:8" ht="15.75">
      <c r="A29" s="21" t="s">
        <v>132</v>
      </c>
      <c r="B29" s="14"/>
      <c r="C29" s="15"/>
      <c r="D29" s="16"/>
      <c r="E29" s="17"/>
      <c r="F29" s="17"/>
      <c r="G29" s="18"/>
      <c r="H29" s="19"/>
    </row>
    <row r="30" spans="1:8" ht="15.75">
      <c r="A30" s="21" t="s">
        <v>92</v>
      </c>
      <c r="B30" s="14"/>
      <c r="C30" s="15"/>
      <c r="D30" s="16"/>
      <c r="E30" s="17"/>
      <c r="F30" s="17"/>
      <c r="G30" s="18"/>
      <c r="H30" s="19"/>
    </row>
    <row r="31" spans="1:8" ht="15.75">
      <c r="A31" s="21" t="s">
        <v>93</v>
      </c>
      <c r="B31" s="14"/>
      <c r="C31" s="15"/>
      <c r="D31" s="16"/>
      <c r="E31" s="17"/>
      <c r="F31" s="17"/>
      <c r="G31" s="18"/>
      <c r="H31" s="19"/>
    </row>
    <row r="32" spans="1:8" ht="15.75">
      <c r="A32" s="21" t="s">
        <v>70</v>
      </c>
      <c r="B32" s="14"/>
      <c r="C32" s="15"/>
      <c r="D32" s="16"/>
      <c r="E32" s="17"/>
      <c r="F32" s="17"/>
      <c r="G32" s="18"/>
      <c r="H32" s="19"/>
    </row>
    <row r="33" spans="1:8" ht="15.75">
      <c r="A33" s="21" t="s">
        <v>133</v>
      </c>
      <c r="B33" s="14"/>
      <c r="C33" s="15"/>
      <c r="D33" s="16">
        <v>1</v>
      </c>
      <c r="E33" s="17">
        <v>160</v>
      </c>
      <c r="F33" s="17">
        <v>107</v>
      </c>
      <c r="G33" s="18">
        <f>F33/E33</f>
        <v>0.66875</v>
      </c>
      <c r="H33" s="19"/>
    </row>
    <row r="34" spans="1:8" ht="15.75">
      <c r="A34" s="21" t="s">
        <v>94</v>
      </c>
      <c r="B34" s="14"/>
      <c r="C34" s="15"/>
      <c r="D34" s="16"/>
      <c r="E34" s="17"/>
      <c r="F34" s="17"/>
      <c r="G34" s="18"/>
      <c r="H34" s="19"/>
    </row>
    <row r="35" spans="1:8" ht="15">
      <c r="A35" s="23" t="s">
        <v>36</v>
      </c>
      <c r="B35" s="14"/>
      <c r="C35" s="15"/>
      <c r="D35" s="24"/>
      <c r="E35" s="73"/>
      <c r="F35" s="17"/>
      <c r="G35" s="26"/>
      <c r="H35" s="19"/>
    </row>
    <row r="36" spans="1:8" ht="15">
      <c r="A36" s="23" t="s">
        <v>57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38</v>
      </c>
      <c r="B37" s="14"/>
      <c r="C37" s="15"/>
      <c r="D37" s="24"/>
      <c r="E37" s="25"/>
      <c r="F37" s="22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39</v>
      </c>
      <c r="B39" s="31"/>
      <c r="C39" s="32"/>
      <c r="D39" s="33">
        <f>SUM(D9:D38)</f>
        <v>18</v>
      </c>
      <c r="E39" s="34">
        <f>SUM(E9:E38)</f>
        <v>2296782.5</v>
      </c>
      <c r="F39" s="34">
        <f>SUM(F9:F38)</f>
        <v>388421</v>
      </c>
      <c r="G39" s="35">
        <f>F39/E39</f>
        <v>0.169115273213724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42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44" t="s">
        <v>43</v>
      </c>
      <c r="H43" s="2"/>
    </row>
    <row r="44" spans="1:8" ht="15.75">
      <c r="A44" s="48" t="s">
        <v>44</v>
      </c>
      <c r="B44" s="49"/>
      <c r="C44" s="15"/>
      <c r="D44" s="16">
        <v>25</v>
      </c>
      <c r="E44" s="17">
        <v>2447839.75</v>
      </c>
      <c r="F44" s="17">
        <v>113419.75</v>
      </c>
      <c r="G44" s="18">
        <f>1-(+F44/E44)</f>
        <v>0.9536653696386783</v>
      </c>
      <c r="H44" s="19"/>
    </row>
    <row r="45" spans="1:8" ht="15.75">
      <c r="A45" s="48" t="s">
        <v>45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46</v>
      </c>
      <c r="B46" s="49"/>
      <c r="C46" s="15"/>
      <c r="D46" s="16">
        <v>151</v>
      </c>
      <c r="E46" s="17">
        <v>7353306.75</v>
      </c>
      <c r="F46" s="17">
        <v>575907.16</v>
      </c>
      <c r="G46" s="18">
        <f>1-(+F46/E46)</f>
        <v>0.9216805201279002</v>
      </c>
      <c r="H46" s="19"/>
    </row>
    <row r="47" spans="1:8" ht="15.75">
      <c r="A47" s="48" t="s">
        <v>47</v>
      </c>
      <c r="B47" s="49"/>
      <c r="C47" s="15"/>
      <c r="D47" s="16">
        <v>12</v>
      </c>
      <c r="E47" s="17">
        <v>382236</v>
      </c>
      <c r="F47" s="17">
        <v>24964.05</v>
      </c>
      <c r="G47" s="18">
        <f>1-(+F47/E47)</f>
        <v>0.9346894327064954</v>
      </c>
      <c r="H47" s="19"/>
    </row>
    <row r="48" spans="1:8" ht="15.75">
      <c r="A48" s="48" t="s">
        <v>48</v>
      </c>
      <c r="B48" s="49"/>
      <c r="C48" s="15"/>
      <c r="D48" s="16">
        <v>106</v>
      </c>
      <c r="E48" s="17">
        <v>5351793</v>
      </c>
      <c r="F48" s="17">
        <v>347853.86</v>
      </c>
      <c r="G48" s="18">
        <f>1-(+F48/E48)</f>
        <v>0.9350023702336768</v>
      </c>
      <c r="H48" s="19"/>
    </row>
    <row r="49" spans="1:8" ht="15.75">
      <c r="A49" s="48" t="s">
        <v>49</v>
      </c>
      <c r="B49" s="49"/>
      <c r="C49" s="15"/>
      <c r="D49" s="16"/>
      <c r="E49" s="17"/>
      <c r="F49" s="17"/>
      <c r="G49" s="18"/>
      <c r="H49" s="19"/>
    </row>
    <row r="50" spans="1:8" ht="15.75">
      <c r="A50" s="48" t="s">
        <v>50</v>
      </c>
      <c r="B50" s="49"/>
      <c r="C50" s="15"/>
      <c r="D50" s="16">
        <v>21</v>
      </c>
      <c r="E50" s="17">
        <v>787580</v>
      </c>
      <c r="F50" s="17">
        <v>58761.7</v>
      </c>
      <c r="G50" s="18">
        <f>1-(+F50/E50)</f>
        <v>0.9253895477284847</v>
      </c>
      <c r="H50" s="19"/>
    </row>
    <row r="51" spans="1:8" ht="15.75">
      <c r="A51" s="48" t="s">
        <v>51</v>
      </c>
      <c r="B51" s="49"/>
      <c r="C51" s="15"/>
      <c r="D51" s="16">
        <v>2</v>
      </c>
      <c r="E51" s="17">
        <v>39250</v>
      </c>
      <c r="F51" s="17">
        <v>860</v>
      </c>
      <c r="G51" s="18">
        <f>1-(+F51/E51)</f>
        <v>0.9780891719745223</v>
      </c>
      <c r="H51" s="19"/>
    </row>
    <row r="52" spans="1:8" ht="15.75">
      <c r="A52" s="48" t="s">
        <v>52</v>
      </c>
      <c r="B52" s="49"/>
      <c r="C52" s="15"/>
      <c r="D52" s="16">
        <v>1</v>
      </c>
      <c r="E52" s="17">
        <v>56025</v>
      </c>
      <c r="F52" s="17">
        <v>15850</v>
      </c>
      <c r="G52" s="18">
        <f>1-(+F52/E52)</f>
        <v>0.717090584560464</v>
      </c>
      <c r="H52" s="19"/>
    </row>
    <row r="53" spans="1:8" ht="15.75">
      <c r="A53" s="50" t="s">
        <v>81</v>
      </c>
      <c r="B53" s="51"/>
      <c r="C53" s="15"/>
      <c r="D53" s="16"/>
      <c r="E53" s="17"/>
      <c r="F53" s="17"/>
      <c r="G53" s="18"/>
      <c r="H53" s="19"/>
    </row>
    <row r="54" spans="1:8" ht="15.75">
      <c r="A54" s="48" t="s">
        <v>82</v>
      </c>
      <c r="B54" s="51"/>
      <c r="C54" s="15"/>
      <c r="D54" s="16">
        <v>747</v>
      </c>
      <c r="E54" s="17">
        <v>49938882</v>
      </c>
      <c r="F54" s="17">
        <v>5309416.85</v>
      </c>
      <c r="G54" s="18">
        <f>1-(+F54/E54)</f>
        <v>0.8936817037674172</v>
      </c>
      <c r="H54" s="19"/>
    </row>
    <row r="55" spans="1:8" ht="15.75">
      <c r="A55" s="48" t="s">
        <v>83</v>
      </c>
      <c r="B55" s="51"/>
      <c r="C55" s="15"/>
      <c r="D55" s="16"/>
      <c r="E55" s="17"/>
      <c r="F55" s="17"/>
      <c r="G55" s="18"/>
      <c r="H55" s="19"/>
    </row>
    <row r="56" spans="1:8" ht="15">
      <c r="A56" s="23" t="s">
        <v>55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56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57</v>
      </c>
      <c r="B58" s="49"/>
      <c r="C58" s="15"/>
      <c r="D58" s="24"/>
      <c r="E58" s="73"/>
      <c r="F58" s="17"/>
      <c r="G58" s="26"/>
      <c r="H58" s="19"/>
    </row>
    <row r="59" spans="1:8" ht="15">
      <c r="A59" s="23" t="s">
        <v>38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29"/>
      <c r="F60" s="29"/>
      <c r="G60" s="26"/>
      <c r="H60" s="19"/>
    </row>
    <row r="61" spans="1:8" ht="15.75">
      <c r="A61" s="31" t="s">
        <v>58</v>
      </c>
      <c r="B61" s="31"/>
      <c r="C61" s="32"/>
      <c r="D61" s="33">
        <f>SUM(D44:D57)</f>
        <v>1065</v>
      </c>
      <c r="E61" s="34">
        <f>SUM(E44:E60)</f>
        <v>66356912.5</v>
      </c>
      <c r="F61" s="34">
        <f>SUM(F44:F60)</f>
        <v>6447033.369999999</v>
      </c>
      <c r="G61" s="35">
        <f>1-(+F61/E61)</f>
        <v>0.9028430780289846</v>
      </c>
      <c r="H61" s="2"/>
    </row>
    <row r="62" spans="1:8" ht="15">
      <c r="A62" s="54"/>
      <c r="B62" s="54"/>
      <c r="C62" s="54"/>
      <c r="D62" s="55"/>
      <c r="E62" s="56"/>
      <c r="F62" s="57"/>
      <c r="G62" s="57"/>
      <c r="H62" s="2"/>
    </row>
    <row r="63" spans="1:8" ht="18">
      <c r="A63" s="58" t="s">
        <v>59</v>
      </c>
      <c r="B63" s="59"/>
      <c r="C63" s="59"/>
      <c r="D63" s="59"/>
      <c r="E63" s="59"/>
      <c r="F63" s="60">
        <f>F61+F39</f>
        <v>6835454.369999999</v>
      </c>
      <c r="G63" s="59"/>
      <c r="H63" s="2"/>
    </row>
    <row r="64" spans="1:8" ht="18">
      <c r="A64" s="61"/>
      <c r="B64" s="62"/>
      <c r="C64" s="62"/>
      <c r="D64" s="59"/>
      <c r="E64" s="59"/>
      <c r="F64" s="60"/>
      <c r="G64" s="59"/>
      <c r="H64" s="2"/>
    </row>
    <row r="65" spans="1:8" ht="15.75">
      <c r="A65" s="4" t="s">
        <v>60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61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62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63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3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5.8867187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95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10</v>
      </c>
      <c r="E9" s="17">
        <v>87295</v>
      </c>
      <c r="F9" s="17">
        <v>18984</v>
      </c>
      <c r="G9" s="18">
        <f>F9/E9</f>
        <v>0.21746949997136147</v>
      </c>
      <c r="H9" s="19"/>
    </row>
    <row r="10" spans="1:8" ht="15.75">
      <c r="A10" s="13" t="s">
        <v>11</v>
      </c>
      <c r="B10" s="14"/>
      <c r="C10" s="15"/>
      <c r="D10" s="16">
        <v>6</v>
      </c>
      <c r="E10" s="17">
        <v>2083188</v>
      </c>
      <c r="F10" s="17">
        <v>15663.5</v>
      </c>
      <c r="G10" s="18">
        <f>F10/E10</f>
        <v>0.007519004525755717</v>
      </c>
      <c r="H10" s="19"/>
    </row>
    <row r="11" spans="1:8" ht="15.75">
      <c r="A11" s="13" t="s">
        <v>67</v>
      </c>
      <c r="B11" s="14"/>
      <c r="C11" s="15"/>
      <c r="D11" s="16"/>
      <c r="E11" s="17"/>
      <c r="F11" s="17"/>
      <c r="G11" s="18"/>
      <c r="H11" s="19"/>
    </row>
    <row r="12" spans="1:8" ht="15.75">
      <c r="A12" s="13" t="s">
        <v>86</v>
      </c>
      <c r="B12" s="14"/>
      <c r="C12" s="15"/>
      <c r="D12" s="16">
        <v>1</v>
      </c>
      <c r="E12" s="17">
        <v>165713</v>
      </c>
      <c r="F12" s="17">
        <v>63173.5</v>
      </c>
      <c r="G12" s="18">
        <f>F12/E12</f>
        <v>0.38122235431136964</v>
      </c>
      <c r="H12" s="19"/>
    </row>
    <row r="13" spans="1:8" ht="15.75">
      <c r="A13" s="13" t="s">
        <v>87</v>
      </c>
      <c r="B13" s="14"/>
      <c r="C13" s="15"/>
      <c r="D13" s="16"/>
      <c r="E13" s="17"/>
      <c r="F13" s="17"/>
      <c r="G13" s="18"/>
      <c r="H13" s="19"/>
    </row>
    <row r="14" spans="1:8" ht="15.75">
      <c r="A14" s="13" t="s">
        <v>88</v>
      </c>
      <c r="B14" s="14"/>
      <c r="C14" s="15"/>
      <c r="D14" s="16"/>
      <c r="E14" s="17"/>
      <c r="F14" s="17"/>
      <c r="G14" s="18"/>
      <c r="H14" s="19"/>
    </row>
    <row r="15" spans="1:8" ht="15.75">
      <c r="A15" s="13" t="s">
        <v>31</v>
      </c>
      <c r="B15" s="14"/>
      <c r="C15" s="15"/>
      <c r="D15" s="16">
        <v>1</v>
      </c>
      <c r="E15" s="17">
        <v>386693</v>
      </c>
      <c r="F15" s="17">
        <v>99977</v>
      </c>
      <c r="G15" s="18">
        <f aca="true" t="shared" si="0" ref="G15:G20">F15/E15</f>
        <v>0.2585435991859175</v>
      </c>
      <c r="H15" s="19"/>
    </row>
    <row r="16" spans="1:8" ht="15.75">
      <c r="A16" s="13" t="s">
        <v>89</v>
      </c>
      <c r="B16" s="14"/>
      <c r="C16" s="15"/>
      <c r="D16" s="16">
        <v>14</v>
      </c>
      <c r="E16" s="17">
        <v>2693167</v>
      </c>
      <c r="F16" s="17">
        <v>343040.5</v>
      </c>
      <c r="G16" s="18">
        <f t="shared" si="0"/>
        <v>0.12737438859157268</v>
      </c>
      <c r="H16" s="19"/>
    </row>
    <row r="17" spans="1:8" ht="15.75">
      <c r="A17" s="13" t="s">
        <v>90</v>
      </c>
      <c r="B17" s="14"/>
      <c r="C17" s="15"/>
      <c r="D17" s="16"/>
      <c r="E17" s="17"/>
      <c r="F17" s="17"/>
      <c r="G17" s="18"/>
      <c r="H17" s="19"/>
    </row>
    <row r="18" spans="1:8" ht="15.75">
      <c r="A18" s="13" t="s">
        <v>19</v>
      </c>
      <c r="B18" s="14"/>
      <c r="C18" s="15"/>
      <c r="D18" s="16">
        <v>4</v>
      </c>
      <c r="E18" s="17">
        <v>1065618</v>
      </c>
      <c r="F18" s="17">
        <v>274303</v>
      </c>
      <c r="G18" s="18">
        <f t="shared" si="0"/>
        <v>0.2574121308010938</v>
      </c>
      <c r="H18" s="19"/>
    </row>
    <row r="19" spans="1:8" ht="15.75">
      <c r="A19" s="13" t="s">
        <v>20</v>
      </c>
      <c r="B19" s="14"/>
      <c r="C19" s="15"/>
      <c r="D19" s="16">
        <v>1</v>
      </c>
      <c r="E19" s="17">
        <v>611654</v>
      </c>
      <c r="F19" s="17">
        <v>119948.5</v>
      </c>
      <c r="G19" s="18">
        <f t="shared" si="0"/>
        <v>0.19610515095135486</v>
      </c>
      <c r="H19" s="19"/>
    </row>
    <row r="20" spans="1:8" ht="15.75">
      <c r="A20" s="13" t="s">
        <v>17</v>
      </c>
      <c r="B20" s="14"/>
      <c r="C20" s="15"/>
      <c r="D20" s="16">
        <v>1</v>
      </c>
      <c r="E20" s="17">
        <v>94803</v>
      </c>
      <c r="F20" s="17">
        <v>26384</v>
      </c>
      <c r="G20" s="18">
        <f t="shared" si="0"/>
        <v>0.278303429216375</v>
      </c>
      <c r="H20" s="19"/>
    </row>
    <row r="21" spans="1:8" ht="15.75">
      <c r="A21" s="13" t="s">
        <v>91</v>
      </c>
      <c r="B21" s="14"/>
      <c r="C21" s="15"/>
      <c r="D21" s="16"/>
      <c r="E21" s="17"/>
      <c r="F21" s="17"/>
      <c r="G21" s="18"/>
      <c r="H21" s="19"/>
    </row>
    <row r="22" spans="1:8" ht="15.75">
      <c r="A22" s="13" t="s">
        <v>115</v>
      </c>
      <c r="B22" s="14"/>
      <c r="C22" s="15"/>
      <c r="D22" s="16">
        <v>1</v>
      </c>
      <c r="E22" s="17">
        <v>119893</v>
      </c>
      <c r="F22" s="17">
        <v>30504</v>
      </c>
      <c r="G22" s="18">
        <f>F22/E22</f>
        <v>0.254426863953692</v>
      </c>
      <c r="H22" s="19"/>
    </row>
    <row r="23" spans="1:8" ht="15.75">
      <c r="A23" s="13" t="s">
        <v>24</v>
      </c>
      <c r="B23" s="14"/>
      <c r="C23" s="15"/>
      <c r="D23" s="16">
        <v>4</v>
      </c>
      <c r="E23" s="17">
        <v>1766626</v>
      </c>
      <c r="F23" s="17">
        <v>313388.5</v>
      </c>
      <c r="G23" s="18">
        <f>F23/E23</f>
        <v>0.17739380038559377</v>
      </c>
      <c r="H23" s="19"/>
    </row>
    <row r="24" spans="1:8" ht="15.75">
      <c r="A24" s="13" t="s">
        <v>69</v>
      </c>
      <c r="B24" s="14"/>
      <c r="C24" s="15"/>
      <c r="D24" s="16"/>
      <c r="E24" s="17"/>
      <c r="F24" s="17"/>
      <c r="G24" s="18"/>
      <c r="H24" s="19"/>
    </row>
    <row r="25" spans="1:8" ht="15.75">
      <c r="A25" s="20" t="s">
        <v>26</v>
      </c>
      <c r="B25" s="14"/>
      <c r="C25" s="15"/>
      <c r="D25" s="16">
        <v>4</v>
      </c>
      <c r="E25" s="17">
        <v>578094</v>
      </c>
      <c r="F25" s="17">
        <v>160473</v>
      </c>
      <c r="G25" s="18">
        <f>F25/E25</f>
        <v>0.2775898037343408</v>
      </c>
      <c r="H25" s="19"/>
    </row>
    <row r="26" spans="1:8" ht="15.75">
      <c r="A26" s="20" t="s">
        <v>27</v>
      </c>
      <c r="B26" s="14"/>
      <c r="C26" s="15"/>
      <c r="D26" s="16">
        <v>15</v>
      </c>
      <c r="E26" s="17">
        <v>198233</v>
      </c>
      <c r="F26" s="17">
        <v>198233</v>
      </c>
      <c r="G26" s="18">
        <f>F26/E26</f>
        <v>1</v>
      </c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18"/>
      <c r="H27" s="19"/>
    </row>
    <row r="28" spans="1:8" ht="15.75">
      <c r="A28" s="21" t="s">
        <v>29</v>
      </c>
      <c r="B28" s="14"/>
      <c r="C28" s="15"/>
      <c r="D28" s="16"/>
      <c r="E28" s="17">
        <v>-123497</v>
      </c>
      <c r="F28" s="17">
        <v>-123497</v>
      </c>
      <c r="G28" s="18">
        <f aca="true" t="shared" si="1" ref="G28:G34">F28/E28</f>
        <v>1</v>
      </c>
      <c r="H28" s="19"/>
    </row>
    <row r="29" spans="1:8" ht="15.75">
      <c r="A29" s="21" t="s">
        <v>132</v>
      </c>
      <c r="B29" s="14"/>
      <c r="C29" s="15"/>
      <c r="D29" s="16">
        <v>1</v>
      </c>
      <c r="E29" s="17">
        <v>164442</v>
      </c>
      <c r="F29" s="17">
        <v>31454</v>
      </c>
      <c r="G29" s="18">
        <f t="shared" si="1"/>
        <v>0.19127716763357294</v>
      </c>
      <c r="H29" s="19"/>
    </row>
    <row r="30" spans="1:8" ht="15.75">
      <c r="A30" s="21" t="s">
        <v>92</v>
      </c>
      <c r="B30" s="14"/>
      <c r="C30" s="15"/>
      <c r="D30" s="16">
        <v>3</v>
      </c>
      <c r="E30" s="17">
        <v>399574</v>
      </c>
      <c r="F30" s="17">
        <v>119558</v>
      </c>
      <c r="G30" s="18">
        <f t="shared" si="1"/>
        <v>0.29921366255061643</v>
      </c>
      <c r="H30" s="19"/>
    </row>
    <row r="31" spans="1:8" ht="15.75">
      <c r="A31" s="21" t="s">
        <v>93</v>
      </c>
      <c r="B31" s="14"/>
      <c r="C31" s="15"/>
      <c r="D31" s="16">
        <v>1</v>
      </c>
      <c r="E31" s="17">
        <v>145208</v>
      </c>
      <c r="F31" s="17">
        <v>32378</v>
      </c>
      <c r="G31" s="18">
        <f t="shared" si="1"/>
        <v>0.2229766954988706</v>
      </c>
      <c r="H31" s="19"/>
    </row>
    <row r="32" spans="1:8" ht="15.75">
      <c r="A32" s="21" t="s">
        <v>70</v>
      </c>
      <c r="B32" s="14"/>
      <c r="C32" s="15"/>
      <c r="D32" s="16">
        <v>2</v>
      </c>
      <c r="E32" s="17">
        <v>235165</v>
      </c>
      <c r="F32" s="17">
        <v>58165</v>
      </c>
      <c r="G32" s="18">
        <f t="shared" si="1"/>
        <v>0.2473369761656709</v>
      </c>
      <c r="H32" s="19"/>
    </row>
    <row r="33" spans="1:8" ht="15.75">
      <c r="A33" s="21" t="s">
        <v>133</v>
      </c>
      <c r="B33" s="14"/>
      <c r="C33" s="15"/>
      <c r="D33" s="16"/>
      <c r="E33" s="17"/>
      <c r="F33" s="17"/>
      <c r="G33" s="18"/>
      <c r="H33" s="19"/>
    </row>
    <row r="34" spans="1:8" ht="15.75">
      <c r="A34" s="21" t="s">
        <v>94</v>
      </c>
      <c r="B34" s="14"/>
      <c r="C34" s="15"/>
      <c r="D34" s="16">
        <v>1</v>
      </c>
      <c r="E34" s="17">
        <v>61514</v>
      </c>
      <c r="F34" s="17">
        <v>9695</v>
      </c>
      <c r="G34" s="18">
        <f t="shared" si="1"/>
        <v>0.157606398543421</v>
      </c>
      <c r="H34" s="19"/>
    </row>
    <row r="35" spans="1:8" ht="15">
      <c r="A35" s="23" t="s">
        <v>36</v>
      </c>
      <c r="B35" s="14"/>
      <c r="C35" s="15"/>
      <c r="D35" s="24"/>
      <c r="E35" s="73">
        <v>76655</v>
      </c>
      <c r="F35" s="17">
        <v>14122</v>
      </c>
      <c r="G35" s="26"/>
      <c r="H35" s="19"/>
    </row>
    <row r="36" spans="1:8" ht="15">
      <c r="A36" s="23" t="s">
        <v>57</v>
      </c>
      <c r="B36" s="14"/>
      <c r="C36" s="15"/>
      <c r="D36" s="24"/>
      <c r="E36" s="73"/>
      <c r="F36" s="17"/>
      <c r="G36" s="26"/>
      <c r="H36" s="19"/>
    </row>
    <row r="37" spans="1:8" ht="15">
      <c r="A37" s="23" t="s">
        <v>38</v>
      </c>
      <c r="B37" s="14"/>
      <c r="C37" s="15"/>
      <c r="D37" s="24"/>
      <c r="E37" s="73"/>
      <c r="F37" s="17"/>
      <c r="G37" s="26"/>
      <c r="H37" s="19"/>
    </row>
    <row r="38" spans="1:8" ht="15">
      <c r="A38" s="27"/>
      <c r="B38" s="28"/>
      <c r="C38" s="15"/>
      <c r="D38" s="24"/>
      <c r="E38" s="29"/>
      <c r="F38" s="29"/>
      <c r="G38" s="26"/>
      <c r="H38" s="19"/>
    </row>
    <row r="39" spans="1:8" ht="15.75">
      <c r="A39" s="30" t="s">
        <v>39</v>
      </c>
      <c r="B39" s="31"/>
      <c r="C39" s="32"/>
      <c r="D39" s="33">
        <f>SUM(D9:D38)</f>
        <v>70</v>
      </c>
      <c r="E39" s="34">
        <f>SUM(E9:E38)</f>
        <v>10810038</v>
      </c>
      <c r="F39" s="34">
        <f>SUM(F9:F38)</f>
        <v>1805947.5</v>
      </c>
      <c r="G39" s="35">
        <f>F39/E39</f>
        <v>0.16706208618323082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44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42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44" t="s">
        <v>43</v>
      </c>
      <c r="H43" s="2"/>
    </row>
    <row r="44" spans="1:8" ht="15.75">
      <c r="A44" s="48" t="s">
        <v>44</v>
      </c>
      <c r="B44" s="49"/>
      <c r="C44" s="15"/>
      <c r="D44" s="16">
        <v>237</v>
      </c>
      <c r="E44" s="17">
        <v>20728775.6</v>
      </c>
      <c r="F44" s="17">
        <v>1152553.25</v>
      </c>
      <c r="G44" s="18">
        <f>1-(+F44/E44)</f>
        <v>0.9443983922523624</v>
      </c>
      <c r="H44" s="19"/>
    </row>
    <row r="45" spans="1:8" ht="15.75">
      <c r="A45" s="48" t="s">
        <v>45</v>
      </c>
      <c r="B45" s="49"/>
      <c r="C45" s="15"/>
      <c r="D45" s="16"/>
      <c r="E45" s="17"/>
      <c r="F45" s="17"/>
      <c r="G45" s="18"/>
      <c r="H45" s="19"/>
    </row>
    <row r="46" spans="1:8" ht="15.75">
      <c r="A46" s="48" t="s">
        <v>46</v>
      </c>
      <c r="B46" s="49"/>
      <c r="C46" s="15"/>
      <c r="D46" s="16">
        <v>524</v>
      </c>
      <c r="E46" s="17">
        <v>28060805.5</v>
      </c>
      <c r="F46" s="17">
        <v>1981475.4</v>
      </c>
      <c r="G46" s="18">
        <f aca="true" t="shared" si="2" ref="G46:G52">1-(+F46/E46)</f>
        <v>0.9293863677576897</v>
      </c>
      <c r="H46" s="19"/>
    </row>
    <row r="47" spans="1:8" ht="15.75">
      <c r="A47" s="48" t="s">
        <v>47</v>
      </c>
      <c r="B47" s="49"/>
      <c r="C47" s="15"/>
      <c r="D47" s="16">
        <v>40</v>
      </c>
      <c r="E47" s="17">
        <v>3270861</v>
      </c>
      <c r="F47" s="17">
        <v>188825</v>
      </c>
      <c r="G47" s="18">
        <f t="shared" si="2"/>
        <v>0.9422705520045028</v>
      </c>
      <c r="H47" s="19"/>
    </row>
    <row r="48" spans="1:8" ht="15.75">
      <c r="A48" s="48" t="s">
        <v>48</v>
      </c>
      <c r="B48" s="49"/>
      <c r="C48" s="15"/>
      <c r="D48" s="16">
        <v>170</v>
      </c>
      <c r="E48" s="17">
        <v>19743797</v>
      </c>
      <c r="F48" s="17">
        <v>1368208.75</v>
      </c>
      <c r="G48" s="18">
        <f t="shared" si="2"/>
        <v>0.9307018427103966</v>
      </c>
      <c r="H48" s="19"/>
    </row>
    <row r="49" spans="1:8" ht="15.75">
      <c r="A49" s="48" t="s">
        <v>49</v>
      </c>
      <c r="B49" s="49"/>
      <c r="C49" s="15"/>
      <c r="D49" s="16">
        <v>8</v>
      </c>
      <c r="E49" s="17">
        <v>845032</v>
      </c>
      <c r="F49" s="17">
        <v>84176</v>
      </c>
      <c r="G49" s="18">
        <f t="shared" si="2"/>
        <v>0.9003872042715542</v>
      </c>
      <c r="H49" s="19"/>
    </row>
    <row r="50" spans="1:8" ht="15.75">
      <c r="A50" s="48" t="s">
        <v>50</v>
      </c>
      <c r="B50" s="49"/>
      <c r="C50" s="15"/>
      <c r="D50" s="16">
        <v>21</v>
      </c>
      <c r="E50" s="17">
        <v>5841955</v>
      </c>
      <c r="F50" s="17">
        <v>307476</v>
      </c>
      <c r="G50" s="18">
        <f t="shared" si="2"/>
        <v>0.9473676192302063</v>
      </c>
      <c r="H50" s="19"/>
    </row>
    <row r="51" spans="1:8" ht="15.75">
      <c r="A51" s="48" t="s">
        <v>51</v>
      </c>
      <c r="B51" s="49"/>
      <c r="C51" s="15"/>
      <c r="D51" s="16">
        <v>3</v>
      </c>
      <c r="E51" s="17">
        <v>528760</v>
      </c>
      <c r="F51" s="17">
        <v>44720</v>
      </c>
      <c r="G51" s="18">
        <f t="shared" si="2"/>
        <v>0.915424767380286</v>
      </c>
      <c r="H51" s="19"/>
    </row>
    <row r="52" spans="1:8" ht="15.75">
      <c r="A52" s="48" t="s">
        <v>52</v>
      </c>
      <c r="B52" s="49"/>
      <c r="C52" s="15"/>
      <c r="D52" s="16">
        <v>3</v>
      </c>
      <c r="E52" s="17">
        <v>1338550</v>
      </c>
      <c r="F52" s="17">
        <v>-178700</v>
      </c>
      <c r="G52" s="18">
        <f t="shared" si="2"/>
        <v>1.1335026708004932</v>
      </c>
      <c r="H52" s="19"/>
    </row>
    <row r="53" spans="1:8" ht="15.75">
      <c r="A53" s="50" t="s">
        <v>81</v>
      </c>
      <c r="B53" s="51"/>
      <c r="C53" s="15"/>
      <c r="D53" s="16"/>
      <c r="E53" s="17"/>
      <c r="F53" s="17"/>
      <c r="G53" s="18"/>
      <c r="H53" s="19"/>
    </row>
    <row r="54" spans="1:8" ht="15.75">
      <c r="A54" s="48" t="s">
        <v>82</v>
      </c>
      <c r="B54" s="51"/>
      <c r="C54" s="15"/>
      <c r="D54" s="16">
        <v>1606</v>
      </c>
      <c r="E54" s="17">
        <v>97351395.95</v>
      </c>
      <c r="F54" s="17">
        <v>11093306.3</v>
      </c>
      <c r="G54" s="18">
        <f>1-(+F54/E54)</f>
        <v>0.8860488214704434</v>
      </c>
      <c r="H54" s="19"/>
    </row>
    <row r="55" spans="1:8" ht="15.75">
      <c r="A55" s="48" t="s">
        <v>83</v>
      </c>
      <c r="B55" s="51"/>
      <c r="C55" s="15"/>
      <c r="D55" s="16">
        <v>4</v>
      </c>
      <c r="E55" s="17">
        <v>392004.63</v>
      </c>
      <c r="F55" s="17">
        <v>23467.98</v>
      </c>
      <c r="G55" s="18">
        <f>1-(+F55/E55)</f>
        <v>0.9401334111793527</v>
      </c>
      <c r="H55" s="19"/>
    </row>
    <row r="56" spans="1:8" ht="15">
      <c r="A56" s="23" t="s">
        <v>55</v>
      </c>
      <c r="B56" s="51"/>
      <c r="C56" s="15"/>
      <c r="D56" s="24"/>
      <c r="E56" s="74"/>
      <c r="F56" s="17"/>
      <c r="G56" s="26"/>
      <c r="H56" s="19"/>
    </row>
    <row r="57" spans="1:8" ht="15">
      <c r="A57" s="23" t="s">
        <v>56</v>
      </c>
      <c r="B57" s="49"/>
      <c r="C57" s="15"/>
      <c r="D57" s="24"/>
      <c r="E57" s="74"/>
      <c r="F57" s="17"/>
      <c r="G57" s="26"/>
      <c r="H57" s="19"/>
    </row>
    <row r="58" spans="1:8" ht="15">
      <c r="A58" s="23" t="s">
        <v>57</v>
      </c>
      <c r="B58" s="49"/>
      <c r="C58" s="15"/>
      <c r="D58" s="24"/>
      <c r="E58" s="73"/>
      <c r="F58" s="17"/>
      <c r="G58" s="26"/>
      <c r="H58" s="19"/>
    </row>
    <row r="59" spans="1:8" ht="15">
      <c r="A59" s="23" t="s">
        <v>38</v>
      </c>
      <c r="B59" s="49"/>
      <c r="C59" s="15"/>
      <c r="D59" s="24"/>
      <c r="E59" s="73"/>
      <c r="F59" s="17"/>
      <c r="G59" s="26"/>
      <c r="H59" s="19"/>
    </row>
    <row r="60" spans="1:8" ht="15.75">
      <c r="A60" s="53"/>
      <c r="B60" s="28"/>
      <c r="C60" s="15"/>
      <c r="D60" s="24"/>
      <c r="E60" s="75"/>
      <c r="F60" s="29"/>
      <c r="G60" s="26"/>
      <c r="H60" s="19"/>
    </row>
    <row r="61" spans="1:8" ht="15.75">
      <c r="A61" s="31" t="s">
        <v>58</v>
      </c>
      <c r="B61" s="31"/>
      <c r="C61" s="32"/>
      <c r="D61" s="33">
        <f>SUM(D44:D57)</f>
        <v>2616</v>
      </c>
      <c r="E61" s="34">
        <f>SUM(E44:E60)</f>
        <v>178101936.68</v>
      </c>
      <c r="F61" s="34">
        <f>SUM(F44:F60)</f>
        <v>16065508.680000002</v>
      </c>
      <c r="G61" s="35">
        <f>1-(F61/E61)</f>
        <v>0.9097959911078043</v>
      </c>
      <c r="H61" s="19"/>
    </row>
    <row r="62" spans="1:8" ht="15">
      <c r="A62" s="54"/>
      <c r="B62" s="54"/>
      <c r="C62" s="76"/>
      <c r="D62" s="77"/>
      <c r="E62" s="56"/>
      <c r="F62" s="57"/>
      <c r="G62" s="57"/>
      <c r="H62" s="2"/>
    </row>
    <row r="63" spans="1:8" ht="18">
      <c r="A63" s="58" t="s">
        <v>59</v>
      </c>
      <c r="B63" s="59"/>
      <c r="C63" s="62"/>
      <c r="D63" s="78"/>
      <c r="E63" s="59"/>
      <c r="F63" s="60">
        <f>F61+F39</f>
        <v>17871456.18</v>
      </c>
      <c r="G63" s="59"/>
      <c r="H63" s="2"/>
    </row>
    <row r="64" spans="1:8" ht="18">
      <c r="A64" s="61"/>
      <c r="B64" s="62"/>
      <c r="C64" s="62"/>
      <c r="D64" s="78"/>
      <c r="E64" s="59"/>
      <c r="F64" s="60"/>
      <c r="G64" s="59"/>
      <c r="H64" s="2"/>
    </row>
    <row r="65" spans="1:8" ht="18">
      <c r="A65" s="61"/>
      <c r="B65" s="62"/>
      <c r="C65" s="62"/>
      <c r="D65" s="78"/>
      <c r="E65" s="59"/>
      <c r="F65" s="60"/>
      <c r="G65" s="59"/>
      <c r="H65" s="2"/>
    </row>
    <row r="66" spans="1:8" ht="15.75">
      <c r="A66" s="4" t="s">
        <v>60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61</v>
      </c>
      <c r="B67" s="63"/>
      <c r="C67" s="63"/>
      <c r="D67" s="63"/>
      <c r="E67" s="63"/>
      <c r="F67" s="64"/>
      <c r="G67" s="63"/>
      <c r="H67" s="2"/>
    </row>
    <row r="68" spans="1:8" ht="15.75">
      <c r="A68" s="4" t="s">
        <v>62</v>
      </c>
      <c r="B68" s="63"/>
      <c r="C68" s="63"/>
      <c r="D68" s="63"/>
      <c r="E68" s="63"/>
      <c r="F68" s="64"/>
      <c r="G68" s="63"/>
      <c r="H68" s="2"/>
    </row>
    <row r="69" spans="1:8" ht="15.75">
      <c r="A69" s="4"/>
      <c r="B69" s="63"/>
      <c r="C69" s="63"/>
      <c r="D69" s="63"/>
      <c r="E69" s="63"/>
      <c r="F69" s="64"/>
      <c r="G69" s="63"/>
      <c r="H69" s="2"/>
    </row>
    <row r="70" spans="1:8" ht="18">
      <c r="A70" s="65" t="s">
        <v>63</v>
      </c>
      <c r="B70" s="62"/>
      <c r="C70" s="62"/>
      <c r="D70" s="62"/>
      <c r="E70" s="62"/>
      <c r="F70" s="60"/>
      <c r="G70" s="62"/>
      <c r="H70" s="2"/>
    </row>
    <row r="71" spans="1:8" ht="18">
      <c r="A71" s="66"/>
      <c r="B71" s="62"/>
      <c r="C71" s="62"/>
      <c r="D71" s="62"/>
      <c r="E71" s="60"/>
      <c r="F71" s="2"/>
      <c r="G71" s="2"/>
      <c r="H71" s="2"/>
    </row>
    <row r="72" spans="1:8" ht="18">
      <c r="A72" s="66"/>
      <c r="B72" s="62"/>
      <c r="C72" s="62"/>
      <c r="D72" s="62"/>
      <c r="E72" s="67"/>
      <c r="F72" s="2"/>
      <c r="G72" s="2"/>
      <c r="H72" s="2"/>
    </row>
    <row r="73" spans="1:8" ht="18">
      <c r="A73" s="66"/>
      <c r="B73" s="62"/>
      <c r="C73" s="62"/>
      <c r="D73" s="62"/>
      <c r="E73" s="68"/>
      <c r="F73" s="2"/>
      <c r="G73" s="2"/>
      <c r="H73" s="2"/>
    </row>
    <row r="74" spans="1:8" ht="18">
      <c r="A74" s="66"/>
      <c r="B74" s="62"/>
      <c r="C74" s="62"/>
      <c r="D74" s="62"/>
      <c r="E74" s="69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0"/>
      <c r="F76" s="2"/>
      <c r="G76" s="2"/>
      <c r="H76" s="2"/>
    </row>
    <row r="77" spans="1:8" ht="18">
      <c r="A77" s="66"/>
      <c r="B77" s="62"/>
      <c r="C77" s="62"/>
      <c r="D77" s="62"/>
      <c r="E77" s="67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68"/>
      <c r="F80" s="2"/>
      <c r="G80" s="2"/>
      <c r="H80" s="2"/>
    </row>
    <row r="81" spans="1:8" ht="18">
      <c r="A81" s="66"/>
      <c r="B81" s="62"/>
      <c r="C81" s="62"/>
      <c r="D81" s="62"/>
      <c r="E81" s="70"/>
      <c r="F81" s="2"/>
      <c r="G81" s="2"/>
      <c r="H81" s="2"/>
    </row>
    <row r="82" spans="1:8" ht="18">
      <c r="A82" s="66"/>
      <c r="B82" s="62"/>
      <c r="C82" s="62"/>
      <c r="D82" s="62"/>
      <c r="E82" s="62"/>
      <c r="F82" s="2"/>
      <c r="G82" s="2"/>
      <c r="H82" s="2"/>
    </row>
    <row r="83" spans="1:8" ht="15.75">
      <c r="A83" s="71"/>
      <c r="B83" s="2"/>
      <c r="C83" s="2"/>
      <c r="D83" s="2"/>
      <c r="E83" s="2"/>
      <c r="F83" s="2"/>
      <c r="G83" s="2"/>
      <c r="H83" s="2"/>
    </row>
  </sheetData>
  <sheetProtection/>
  <printOptions horizontalCentered="1"/>
  <pageMargins left="0.20625" right="0.5" top="0.3194444444444444" bottom="0.25" header="0.5" footer="0.5"/>
  <pageSetup horizontalDpi="600" verticalDpi="600" orientation="landscape" scale="5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zoomScale="87" zoomScaleNormal="87" zoomScalePageLayoutView="0" workbookViewId="0" topLeftCell="A1">
      <selection activeCell="D9" sqref="D9"/>
    </sheetView>
  </sheetViews>
  <sheetFormatPr defaultColWidth="8.88671875" defaultRowHeight="13.5"/>
  <cols>
    <col min="1" max="1" width="9.6640625" style="81" customWidth="1"/>
    <col min="2" max="2" width="15.6640625" style="81" customWidth="1"/>
    <col min="3" max="3" width="3.6640625" style="81" customWidth="1"/>
    <col min="4" max="4" width="7.6640625" style="81" customWidth="1"/>
    <col min="5" max="6" width="14.6640625" style="81" customWidth="1"/>
    <col min="7" max="7" width="11.6640625" style="81" customWidth="1"/>
    <col min="8" max="16384" width="8.88671875" style="81" customWidth="1"/>
  </cols>
  <sheetData>
    <row r="1" spans="1:8" ht="23.2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3.25" customHeight="1">
      <c r="A2" s="1" t="s">
        <v>1</v>
      </c>
      <c r="B2" s="2"/>
      <c r="C2" s="2"/>
      <c r="D2" s="2"/>
      <c r="E2" s="2"/>
      <c r="F2" s="2"/>
      <c r="G2" s="2"/>
      <c r="H2" s="2"/>
    </row>
    <row r="3" spans="1:8" ht="23.25" customHeight="1">
      <c r="A3" s="1" t="str">
        <f>ARG!$A$3</f>
        <v>MONTH ENDED:      AUGUST 2012</v>
      </c>
      <c r="B3" s="2"/>
      <c r="C3" s="2"/>
      <c r="D3" s="2"/>
      <c r="E3" s="2"/>
      <c r="F3" s="2"/>
      <c r="G3" s="2"/>
      <c r="H3" s="2"/>
    </row>
    <row r="4" spans="1:8" ht="15.75" customHeight="1">
      <c r="A4" s="4"/>
      <c r="B4" s="4"/>
      <c r="C4" s="4"/>
      <c r="D4" s="4"/>
      <c r="E4" s="4"/>
      <c r="F4" s="5"/>
      <c r="G4" s="5"/>
      <c r="H4" s="2"/>
    </row>
    <row r="5" spans="1:8" ht="23.25" customHeight="1">
      <c r="A5" s="2"/>
      <c r="B5" s="4"/>
      <c r="C5" s="4"/>
      <c r="D5" s="6" t="s">
        <v>96</v>
      </c>
      <c r="E5" s="7"/>
      <c r="F5" s="8"/>
      <c r="G5" s="5"/>
      <c r="H5" s="2"/>
    </row>
    <row r="6" spans="1:8" ht="15.75" customHeight="1">
      <c r="A6" s="9" t="s">
        <v>3</v>
      </c>
      <c r="B6" s="4"/>
      <c r="C6" s="4"/>
      <c r="D6" s="4"/>
      <c r="E6" s="4"/>
      <c r="F6" s="5"/>
      <c r="G6" s="5"/>
      <c r="H6" s="2"/>
    </row>
    <row r="7" spans="1:8" ht="15.75" customHeight="1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 customHeight="1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 customHeight="1">
      <c r="A9" s="13" t="s">
        <v>10</v>
      </c>
      <c r="B9" s="14"/>
      <c r="C9" s="15"/>
      <c r="D9" s="16">
        <v>3</v>
      </c>
      <c r="E9" s="17">
        <v>47898</v>
      </c>
      <c r="F9" s="17">
        <v>-9557.5</v>
      </c>
      <c r="G9" s="18">
        <f>F9/E9</f>
        <v>-0.19953860286442024</v>
      </c>
      <c r="H9" s="19"/>
    </row>
    <row r="10" spans="1:8" ht="15.75" customHeight="1">
      <c r="A10" s="13" t="s">
        <v>11</v>
      </c>
      <c r="B10" s="14"/>
      <c r="C10" s="15"/>
      <c r="D10" s="16">
        <v>2</v>
      </c>
      <c r="E10" s="17">
        <v>102291</v>
      </c>
      <c r="F10" s="17">
        <v>15161</v>
      </c>
      <c r="G10" s="18">
        <f>F10/E10</f>
        <v>0.1482144079146748</v>
      </c>
      <c r="H10" s="19"/>
    </row>
    <row r="11" spans="1:8" ht="15.75" customHeight="1">
      <c r="A11" s="13" t="s">
        <v>97</v>
      </c>
      <c r="B11" s="14"/>
      <c r="C11" s="15"/>
      <c r="D11" s="16"/>
      <c r="E11" s="17"/>
      <c r="F11" s="17"/>
      <c r="G11" s="18"/>
      <c r="H11" s="19"/>
    </row>
    <row r="12" spans="1:8" ht="15.75" customHeight="1">
      <c r="A12" s="13" t="s">
        <v>13</v>
      </c>
      <c r="B12" s="14"/>
      <c r="C12" s="15"/>
      <c r="D12" s="16"/>
      <c r="E12" s="17"/>
      <c r="F12" s="17"/>
      <c r="G12" s="18"/>
      <c r="H12" s="19"/>
    </row>
    <row r="13" spans="1:8" ht="15.75" customHeight="1">
      <c r="A13" s="13" t="s">
        <v>67</v>
      </c>
      <c r="B13" s="14"/>
      <c r="C13" s="15"/>
      <c r="D13" s="16"/>
      <c r="E13" s="17"/>
      <c r="F13" s="17"/>
      <c r="G13" s="18"/>
      <c r="H13" s="19"/>
    </row>
    <row r="14" spans="1:8" ht="15.75" customHeight="1">
      <c r="A14" s="13" t="s">
        <v>15</v>
      </c>
      <c r="B14" s="14"/>
      <c r="C14" s="15"/>
      <c r="D14" s="16"/>
      <c r="E14" s="17"/>
      <c r="F14" s="17"/>
      <c r="G14" s="18"/>
      <c r="H14" s="19"/>
    </row>
    <row r="15" spans="1:8" ht="15.75" customHeight="1">
      <c r="A15" s="13" t="s">
        <v>16</v>
      </c>
      <c r="B15" s="14"/>
      <c r="C15" s="15"/>
      <c r="D15" s="16"/>
      <c r="E15" s="17"/>
      <c r="F15" s="17"/>
      <c r="G15" s="18"/>
      <c r="H15" s="19"/>
    </row>
    <row r="16" spans="1:8" ht="15.75" customHeight="1">
      <c r="A16" s="13" t="s">
        <v>98</v>
      </c>
      <c r="B16" s="14"/>
      <c r="C16" s="15"/>
      <c r="D16" s="16"/>
      <c r="E16" s="17"/>
      <c r="F16" s="17"/>
      <c r="G16" s="18"/>
      <c r="H16" s="19"/>
    </row>
    <row r="17" spans="1:8" ht="15.75" customHeight="1">
      <c r="A17" s="13" t="s">
        <v>18</v>
      </c>
      <c r="B17" s="14"/>
      <c r="C17" s="15"/>
      <c r="D17" s="16"/>
      <c r="E17" s="17"/>
      <c r="F17" s="17"/>
      <c r="G17" s="18"/>
      <c r="H17" s="19"/>
    </row>
    <row r="18" spans="1:8" ht="15.75" customHeight="1">
      <c r="A18" s="13" t="s">
        <v>19</v>
      </c>
      <c r="B18" s="14"/>
      <c r="C18" s="15"/>
      <c r="D18" s="16">
        <v>2</v>
      </c>
      <c r="E18" s="17">
        <v>193241</v>
      </c>
      <c r="F18" s="17">
        <v>67444</v>
      </c>
      <c r="G18" s="18">
        <f>F18/E18</f>
        <v>0.3490149605932488</v>
      </c>
      <c r="H18" s="19"/>
    </row>
    <row r="19" spans="1:8" ht="15.75" customHeight="1">
      <c r="A19" s="13" t="s">
        <v>20</v>
      </c>
      <c r="B19" s="14"/>
      <c r="C19" s="15"/>
      <c r="D19" s="16"/>
      <c r="E19" s="17"/>
      <c r="F19" s="17"/>
      <c r="G19" s="18"/>
      <c r="H19" s="19"/>
    </row>
    <row r="20" spans="1:8" ht="15.75" customHeight="1">
      <c r="A20" s="13" t="s">
        <v>21</v>
      </c>
      <c r="B20" s="14"/>
      <c r="C20" s="15"/>
      <c r="D20" s="16"/>
      <c r="E20" s="17"/>
      <c r="F20" s="17"/>
      <c r="G20" s="18"/>
      <c r="H20" s="19"/>
    </row>
    <row r="21" spans="1:8" ht="15.75" customHeight="1">
      <c r="A21" s="13" t="s">
        <v>99</v>
      </c>
      <c r="B21" s="14"/>
      <c r="C21" s="15"/>
      <c r="D21" s="16"/>
      <c r="E21" s="17"/>
      <c r="F21" s="17"/>
      <c r="G21" s="18"/>
      <c r="H21" s="19"/>
    </row>
    <row r="22" spans="1:8" ht="15.75" customHeight="1">
      <c r="A22" s="13" t="s">
        <v>23</v>
      </c>
      <c r="B22" s="14"/>
      <c r="C22" s="15"/>
      <c r="D22" s="16"/>
      <c r="E22" s="17"/>
      <c r="F22" s="17"/>
      <c r="G22" s="18"/>
      <c r="H22" s="19"/>
    </row>
    <row r="23" spans="1:8" ht="15.75" customHeight="1">
      <c r="A23" s="13" t="s">
        <v>24</v>
      </c>
      <c r="B23" s="14"/>
      <c r="C23" s="15"/>
      <c r="D23" s="16"/>
      <c r="E23" s="17"/>
      <c r="F23" s="17"/>
      <c r="G23" s="18"/>
      <c r="H23" s="19"/>
    </row>
    <row r="24" spans="1:8" ht="15.75" customHeight="1">
      <c r="A24" s="13" t="s">
        <v>25</v>
      </c>
      <c r="B24" s="14"/>
      <c r="C24" s="15"/>
      <c r="D24" s="16"/>
      <c r="E24" s="17"/>
      <c r="F24" s="17"/>
      <c r="G24" s="18"/>
      <c r="H24" s="19"/>
    </row>
    <row r="25" spans="1:8" ht="15.75" customHeight="1">
      <c r="A25" s="20" t="s">
        <v>26</v>
      </c>
      <c r="B25" s="14"/>
      <c r="C25" s="15"/>
      <c r="D25" s="16">
        <v>1</v>
      </c>
      <c r="E25" s="17">
        <v>44179</v>
      </c>
      <c r="F25" s="17">
        <v>3629.5</v>
      </c>
      <c r="G25" s="18">
        <f>F25/E25</f>
        <v>0.08215441725706783</v>
      </c>
      <c r="H25" s="19"/>
    </row>
    <row r="26" spans="1:8" ht="15.75" customHeight="1">
      <c r="A26" s="20" t="s">
        <v>27</v>
      </c>
      <c r="B26" s="14"/>
      <c r="C26" s="15"/>
      <c r="D26" s="16"/>
      <c r="E26" s="17"/>
      <c r="F26" s="17"/>
      <c r="G26" s="18"/>
      <c r="H26" s="19"/>
    </row>
    <row r="27" spans="1:8" ht="15.75" customHeight="1">
      <c r="A27" s="21" t="s">
        <v>28</v>
      </c>
      <c r="B27" s="14"/>
      <c r="C27" s="15"/>
      <c r="D27" s="16"/>
      <c r="E27" s="17"/>
      <c r="F27" s="17"/>
      <c r="G27" s="18"/>
      <c r="H27" s="19"/>
    </row>
    <row r="28" spans="1:8" ht="15.75" customHeight="1">
      <c r="A28" s="21" t="s">
        <v>29</v>
      </c>
      <c r="B28" s="14"/>
      <c r="C28" s="15"/>
      <c r="D28" s="16"/>
      <c r="E28" s="17"/>
      <c r="F28" s="17"/>
      <c r="G28" s="18"/>
      <c r="H28" s="19"/>
    </row>
    <row r="29" spans="1:8" ht="15.75" customHeight="1">
      <c r="A29" s="21" t="s">
        <v>30</v>
      </c>
      <c r="B29" s="14"/>
      <c r="C29" s="15"/>
      <c r="D29" s="16"/>
      <c r="E29" s="17"/>
      <c r="F29" s="17"/>
      <c r="G29" s="18"/>
      <c r="H29" s="19"/>
    </row>
    <row r="30" spans="1:8" ht="15.75" customHeight="1">
      <c r="A30" s="21" t="s">
        <v>79</v>
      </c>
      <c r="B30" s="14"/>
      <c r="C30" s="15"/>
      <c r="D30" s="16"/>
      <c r="E30" s="17"/>
      <c r="F30" s="17"/>
      <c r="G30" s="18"/>
      <c r="H30" s="19"/>
    </row>
    <row r="31" spans="1:8" ht="15.75" customHeight="1">
      <c r="A31" s="21" t="s">
        <v>35</v>
      </c>
      <c r="B31" s="14"/>
      <c r="C31" s="15"/>
      <c r="D31" s="16">
        <v>1</v>
      </c>
      <c r="E31" s="17">
        <v>124838</v>
      </c>
      <c r="F31" s="17">
        <v>33481.5</v>
      </c>
      <c r="G31" s="18">
        <f>F31/E31</f>
        <v>0.268199586664317</v>
      </c>
      <c r="H31" s="19"/>
    </row>
    <row r="32" spans="1:8" ht="15.75" customHeight="1">
      <c r="A32" s="21" t="s">
        <v>70</v>
      </c>
      <c r="B32" s="14"/>
      <c r="C32" s="15"/>
      <c r="D32" s="16">
        <v>1</v>
      </c>
      <c r="E32" s="17">
        <v>53985</v>
      </c>
      <c r="F32" s="17">
        <v>17647</v>
      </c>
      <c r="G32" s="18">
        <f>F32/E32</f>
        <v>0.3268870982680374</v>
      </c>
      <c r="H32" s="19"/>
    </row>
    <row r="33" spans="1:8" ht="15.75" customHeight="1">
      <c r="A33" s="21" t="s">
        <v>88</v>
      </c>
      <c r="B33" s="14"/>
      <c r="C33" s="15"/>
      <c r="D33" s="16">
        <v>2</v>
      </c>
      <c r="E33" s="17">
        <v>226879</v>
      </c>
      <c r="F33" s="17">
        <v>64243.5</v>
      </c>
      <c r="G33" s="18">
        <f>F33/E33</f>
        <v>0.2831619497617673</v>
      </c>
      <c r="H33" s="19"/>
    </row>
    <row r="34" spans="1:8" ht="15.75" customHeight="1">
      <c r="A34" s="21" t="s">
        <v>76</v>
      </c>
      <c r="B34" s="14"/>
      <c r="C34" s="15"/>
      <c r="D34" s="16">
        <v>1</v>
      </c>
      <c r="E34" s="17">
        <v>83522</v>
      </c>
      <c r="F34" s="17">
        <v>14373</v>
      </c>
      <c r="G34" s="18">
        <f>F34/E34</f>
        <v>0.17208639639855366</v>
      </c>
      <c r="H34" s="19"/>
    </row>
    <row r="35" spans="1:8" ht="15.75" customHeight="1">
      <c r="A35" s="23" t="s">
        <v>36</v>
      </c>
      <c r="B35" s="14"/>
      <c r="C35" s="15"/>
      <c r="D35" s="24"/>
      <c r="E35" s="73"/>
      <c r="F35" s="17"/>
      <c r="G35" s="26"/>
      <c r="H35" s="19"/>
    </row>
    <row r="36" spans="1:8" ht="15.75" customHeight="1">
      <c r="A36" s="23" t="s">
        <v>57</v>
      </c>
      <c r="B36" s="14"/>
      <c r="C36" s="15"/>
      <c r="D36" s="24"/>
      <c r="E36" s="73"/>
      <c r="F36" s="17"/>
      <c r="G36" s="26"/>
      <c r="H36" s="19"/>
    </row>
    <row r="37" spans="1:8" ht="15.75" customHeight="1">
      <c r="A37" s="23" t="s">
        <v>38</v>
      </c>
      <c r="B37" s="14"/>
      <c r="C37" s="15"/>
      <c r="D37" s="24"/>
      <c r="E37" s="25"/>
      <c r="F37" s="22"/>
      <c r="G37" s="26"/>
      <c r="H37" s="19"/>
    </row>
    <row r="38" spans="1:8" ht="15.75" customHeight="1">
      <c r="A38" s="27"/>
      <c r="B38" s="28"/>
      <c r="C38" s="15"/>
      <c r="D38" s="24"/>
      <c r="E38" s="29"/>
      <c r="F38" s="29"/>
      <c r="G38" s="26"/>
      <c r="H38" s="19"/>
    </row>
    <row r="39" spans="1:8" ht="15.75" customHeight="1">
      <c r="A39" s="30" t="s">
        <v>39</v>
      </c>
      <c r="B39" s="31"/>
      <c r="C39" s="32"/>
      <c r="D39" s="33">
        <f>SUM(D9:D38)</f>
        <v>13</v>
      </c>
      <c r="E39" s="34">
        <f>SUM(E9:E38)</f>
        <v>876833</v>
      </c>
      <c r="F39" s="34">
        <f>SUM(F9:F38)</f>
        <v>206422</v>
      </c>
      <c r="G39" s="35">
        <f>F39/E39</f>
        <v>0.23541769071191435</v>
      </c>
      <c r="H39" s="19"/>
    </row>
    <row r="40" spans="1:8" ht="15.75" customHeight="1">
      <c r="A40" s="36"/>
      <c r="B40" s="36"/>
      <c r="C40" s="36"/>
      <c r="D40" s="37"/>
      <c r="E40" s="38"/>
      <c r="F40" s="39"/>
      <c r="G40" s="39"/>
      <c r="H40" s="2"/>
    </row>
    <row r="41" spans="1:8" ht="15.75" customHeight="1">
      <c r="A41" s="40" t="s">
        <v>40</v>
      </c>
      <c r="B41" s="41"/>
      <c r="C41" s="41"/>
      <c r="D41" s="42"/>
      <c r="E41" s="43"/>
      <c r="F41" s="44"/>
      <c r="G41" s="44"/>
      <c r="H41" s="2"/>
    </row>
    <row r="42" spans="1:8" ht="15.75" customHeight="1">
      <c r="A42" s="45"/>
      <c r="B42" s="45"/>
      <c r="C42" s="45"/>
      <c r="D42" s="46"/>
      <c r="E42" s="42" t="s">
        <v>41</v>
      </c>
      <c r="F42" s="42" t="s">
        <v>41</v>
      </c>
      <c r="G42" s="42" t="s">
        <v>5</v>
      </c>
      <c r="H42" s="2"/>
    </row>
    <row r="43" spans="1:8" ht="15.75" customHeight="1">
      <c r="A43" s="45"/>
      <c r="B43" s="45"/>
      <c r="C43" s="45"/>
      <c r="D43" s="46" t="s">
        <v>6</v>
      </c>
      <c r="E43" s="47" t="s">
        <v>42</v>
      </c>
      <c r="F43" s="44" t="s">
        <v>8</v>
      </c>
      <c r="G43" s="44" t="s">
        <v>43</v>
      </c>
      <c r="H43" s="2"/>
    </row>
    <row r="44" spans="1:8" ht="15.75" customHeight="1">
      <c r="A44" s="48" t="s">
        <v>44</v>
      </c>
      <c r="B44" s="49"/>
      <c r="C44" s="15"/>
      <c r="D44" s="16">
        <v>28</v>
      </c>
      <c r="E44" s="17">
        <v>1855899.6</v>
      </c>
      <c r="F44" s="17">
        <v>100883.9</v>
      </c>
      <c r="G44" s="18">
        <f>1-(+F44/E44)</f>
        <v>0.9456415099178856</v>
      </c>
      <c r="H44" s="19"/>
    </row>
    <row r="45" spans="1:8" ht="15.75" customHeight="1">
      <c r="A45" s="48" t="s">
        <v>45</v>
      </c>
      <c r="B45" s="49"/>
      <c r="C45" s="15"/>
      <c r="D45" s="16"/>
      <c r="E45" s="17"/>
      <c r="F45" s="17"/>
      <c r="G45" s="18"/>
      <c r="H45" s="19"/>
    </row>
    <row r="46" spans="1:8" ht="15.75" customHeight="1">
      <c r="A46" s="48" t="s">
        <v>46</v>
      </c>
      <c r="B46" s="49"/>
      <c r="C46" s="15"/>
      <c r="D46" s="16">
        <v>89</v>
      </c>
      <c r="E46" s="17">
        <v>4559312.25</v>
      </c>
      <c r="F46" s="17">
        <v>336917.51</v>
      </c>
      <c r="G46" s="18">
        <f>1-(+F46/E46)</f>
        <v>0.9261034358855329</v>
      </c>
      <c r="H46" s="19"/>
    </row>
    <row r="47" spans="1:8" ht="15.75" customHeight="1">
      <c r="A47" s="48" t="s">
        <v>47</v>
      </c>
      <c r="B47" s="49"/>
      <c r="C47" s="15"/>
      <c r="D47" s="16">
        <v>12</v>
      </c>
      <c r="E47" s="17">
        <v>1980727</v>
      </c>
      <c r="F47" s="17">
        <v>52693.5</v>
      </c>
      <c r="G47" s="18">
        <f>1-(+F47/E47)</f>
        <v>0.9733968891220244</v>
      </c>
      <c r="H47" s="19"/>
    </row>
    <row r="48" spans="1:8" ht="15.75" customHeight="1">
      <c r="A48" s="48" t="s">
        <v>48</v>
      </c>
      <c r="B48" s="49"/>
      <c r="C48" s="15"/>
      <c r="D48" s="16">
        <v>23</v>
      </c>
      <c r="E48" s="17">
        <v>1685290</v>
      </c>
      <c r="F48" s="17">
        <v>133215.84</v>
      </c>
      <c r="G48" s="18">
        <f>1-(+F48/E48)</f>
        <v>0.9209537587002831</v>
      </c>
      <c r="H48" s="19"/>
    </row>
    <row r="49" spans="1:8" ht="15.75" customHeight="1">
      <c r="A49" s="48" t="s">
        <v>49</v>
      </c>
      <c r="B49" s="49"/>
      <c r="C49" s="15"/>
      <c r="D49" s="16"/>
      <c r="E49" s="17"/>
      <c r="F49" s="17"/>
      <c r="G49" s="18"/>
      <c r="H49" s="19"/>
    </row>
    <row r="50" spans="1:8" ht="15.75" customHeight="1">
      <c r="A50" s="48" t="s">
        <v>50</v>
      </c>
      <c r="B50" s="49"/>
      <c r="C50" s="15"/>
      <c r="D50" s="16">
        <v>7</v>
      </c>
      <c r="E50" s="17">
        <v>1082815</v>
      </c>
      <c r="F50" s="17">
        <v>90645</v>
      </c>
      <c r="G50" s="18">
        <f>1-(+F50/E50)</f>
        <v>0.9162876391627379</v>
      </c>
      <c r="H50" s="19"/>
    </row>
    <row r="51" spans="1:8" ht="15.75" customHeight="1">
      <c r="A51" s="48" t="s">
        <v>51</v>
      </c>
      <c r="B51" s="49"/>
      <c r="C51" s="15"/>
      <c r="D51" s="16"/>
      <c r="E51" s="17"/>
      <c r="F51" s="17"/>
      <c r="G51" s="18"/>
      <c r="H51" s="19"/>
    </row>
    <row r="52" spans="1:8" ht="15.75" customHeight="1">
      <c r="A52" s="48" t="s">
        <v>52</v>
      </c>
      <c r="B52" s="49"/>
      <c r="C52" s="15"/>
      <c r="D52" s="16"/>
      <c r="E52" s="17"/>
      <c r="F52" s="17"/>
      <c r="G52" s="18"/>
      <c r="H52" s="19"/>
    </row>
    <row r="53" spans="1:8" ht="15.75" customHeight="1">
      <c r="A53" s="48" t="s">
        <v>82</v>
      </c>
      <c r="B53" s="51"/>
      <c r="C53" s="15"/>
      <c r="D53" s="16">
        <v>490</v>
      </c>
      <c r="E53" s="17">
        <v>23595306.65</v>
      </c>
      <c r="F53" s="17">
        <v>2333290.06</v>
      </c>
      <c r="G53" s="18">
        <f>1-(+F53/E53)</f>
        <v>0.9011121112087772</v>
      </c>
      <c r="H53" s="19"/>
    </row>
    <row r="54" spans="1:8" ht="15.75" customHeight="1">
      <c r="A54" s="48" t="s">
        <v>83</v>
      </c>
      <c r="B54" s="51"/>
      <c r="C54" s="15"/>
      <c r="D54" s="16"/>
      <c r="E54" s="17"/>
      <c r="F54" s="17"/>
      <c r="G54" s="18"/>
      <c r="H54" s="19"/>
    </row>
    <row r="55" spans="1:8" ht="15.75" customHeight="1">
      <c r="A55" s="52" t="s">
        <v>55</v>
      </c>
      <c r="B55" s="51"/>
      <c r="C55" s="15"/>
      <c r="D55" s="24"/>
      <c r="E55" s="74"/>
      <c r="F55" s="17"/>
      <c r="G55" s="26"/>
      <c r="H55" s="19"/>
    </row>
    <row r="56" spans="1:8" ht="15.75" customHeight="1">
      <c r="A56" s="23" t="s">
        <v>56</v>
      </c>
      <c r="B56" s="49"/>
      <c r="C56" s="15"/>
      <c r="D56" s="24"/>
      <c r="E56" s="74"/>
      <c r="F56" s="17"/>
      <c r="G56" s="26"/>
      <c r="H56" s="19"/>
    </row>
    <row r="57" spans="1:8" ht="15.75" customHeight="1">
      <c r="A57" s="23" t="s">
        <v>37</v>
      </c>
      <c r="B57" s="49"/>
      <c r="C57" s="15"/>
      <c r="D57" s="24"/>
      <c r="E57" s="73"/>
      <c r="F57" s="17"/>
      <c r="G57" s="26"/>
      <c r="H57" s="19"/>
    </row>
    <row r="58" spans="1:8" ht="15.75" customHeight="1">
      <c r="A58" s="23" t="s">
        <v>38</v>
      </c>
      <c r="B58" s="49"/>
      <c r="C58" s="15"/>
      <c r="D58" s="24"/>
      <c r="E58" s="73"/>
      <c r="F58" s="17"/>
      <c r="G58" s="26"/>
      <c r="H58" s="19"/>
    </row>
    <row r="59" spans="1:8" ht="15.75" customHeight="1">
      <c r="A59" s="53"/>
      <c r="B59" s="28"/>
      <c r="C59" s="15"/>
      <c r="D59" s="24"/>
      <c r="E59" s="29"/>
      <c r="F59" s="29"/>
      <c r="G59" s="26"/>
      <c r="H59" s="19"/>
    </row>
    <row r="60" spans="1:8" ht="15.75" customHeight="1">
      <c r="A60" s="31" t="s">
        <v>58</v>
      </c>
      <c r="B60" s="31"/>
      <c r="C60" s="32"/>
      <c r="D60" s="33">
        <f>SUM(D44:D56)</f>
        <v>649</v>
      </c>
      <c r="E60" s="34">
        <f>SUM(E44:E59)</f>
        <v>34759350.5</v>
      </c>
      <c r="F60" s="34">
        <f>SUM(F44:F59)</f>
        <v>3047645.81</v>
      </c>
      <c r="G60" s="35">
        <f>1-(F60/E60)</f>
        <v>0.9123215547425145</v>
      </c>
      <c r="H60" s="19"/>
    </row>
    <row r="61" spans="1:8" ht="15.75" customHeight="1">
      <c r="A61" s="54"/>
      <c r="B61" s="54"/>
      <c r="C61" s="54"/>
      <c r="D61" s="77"/>
      <c r="E61" s="56"/>
      <c r="F61" s="57"/>
      <c r="G61" s="57"/>
      <c r="H61" s="2"/>
    </row>
    <row r="62" spans="1:8" ht="15.75" customHeight="1">
      <c r="A62" s="58" t="s">
        <v>59</v>
      </c>
      <c r="B62" s="59"/>
      <c r="C62" s="59"/>
      <c r="D62" s="78"/>
      <c r="E62" s="59"/>
      <c r="F62" s="60">
        <f>F60+F39</f>
        <v>3254067.81</v>
      </c>
      <c r="G62" s="59"/>
      <c r="H62" s="2"/>
    </row>
    <row r="63" spans="1:8" ht="15.75" customHeight="1">
      <c r="A63" s="61"/>
      <c r="B63" s="62"/>
      <c r="C63" s="62"/>
      <c r="D63" s="79"/>
      <c r="E63" s="62"/>
      <c r="F63" s="60"/>
      <c r="G63" s="62"/>
      <c r="H63" s="2"/>
    </row>
    <row r="64" spans="1:8" ht="15.75" customHeight="1">
      <c r="A64" s="4" t="s">
        <v>60</v>
      </c>
      <c r="B64" s="63"/>
      <c r="C64" s="63"/>
      <c r="D64" s="63"/>
      <c r="E64" s="63"/>
      <c r="F64" s="64"/>
      <c r="G64" s="63"/>
      <c r="H64" s="2"/>
    </row>
    <row r="65" spans="1:8" ht="15.75" customHeight="1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 customHeight="1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 customHeight="1">
      <c r="A67" s="4"/>
      <c r="B67" s="63"/>
      <c r="C67" s="63"/>
      <c r="D67" s="63"/>
      <c r="E67" s="63"/>
      <c r="F67" s="64"/>
      <c r="G67" s="63"/>
      <c r="H67" s="2"/>
    </row>
    <row r="68" spans="1:8" ht="15.75" customHeight="1">
      <c r="A68" s="65" t="s">
        <v>63</v>
      </c>
      <c r="B68" s="62"/>
      <c r="C68" s="62"/>
      <c r="D68" s="62"/>
      <c r="E68" s="62"/>
      <c r="F68" s="60"/>
      <c r="G68" s="62"/>
      <c r="H68" s="2"/>
    </row>
  </sheetData>
  <sheetProtection/>
  <printOptions/>
  <pageMargins left="0.75" right="0.75" top="1" bottom="1" header="0.5" footer="0.5"/>
  <pageSetup fitToHeight="1" fitToWidth="1" horizontalDpi="600" verticalDpi="600" orientation="portrait" scale="6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81"/>
  <sheetViews>
    <sheetView showOutlineSymbols="0"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100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10</v>
      </c>
      <c r="E9" s="17">
        <v>186847</v>
      </c>
      <c r="F9" s="17">
        <v>33689</v>
      </c>
      <c r="G9" s="82">
        <f>F9/E9</f>
        <v>0.1803026005234229</v>
      </c>
      <c r="H9" s="19"/>
    </row>
    <row r="10" spans="1:8" ht="15.75">
      <c r="A10" s="13" t="s">
        <v>11</v>
      </c>
      <c r="B10" s="14"/>
      <c r="C10" s="15"/>
      <c r="D10" s="16">
        <v>5</v>
      </c>
      <c r="E10" s="17">
        <v>1656734</v>
      </c>
      <c r="F10" s="17">
        <v>26074.5</v>
      </c>
      <c r="G10" s="82">
        <f>F10/E10</f>
        <v>0.01573849513561018</v>
      </c>
      <c r="H10" s="19"/>
    </row>
    <row r="11" spans="1:8" ht="15.75">
      <c r="A11" s="13" t="s">
        <v>101</v>
      </c>
      <c r="B11" s="14"/>
      <c r="C11" s="15"/>
      <c r="D11" s="16">
        <v>2</v>
      </c>
      <c r="E11" s="17">
        <v>356501</v>
      </c>
      <c r="F11" s="17">
        <v>138041</v>
      </c>
      <c r="G11" s="82">
        <f>F11/E11</f>
        <v>0.3872106950611639</v>
      </c>
      <c r="H11" s="19"/>
    </row>
    <row r="12" spans="1:8" ht="15.75">
      <c r="A12" s="13" t="s">
        <v>31</v>
      </c>
      <c r="B12" s="14"/>
      <c r="C12" s="15"/>
      <c r="D12" s="16">
        <v>1</v>
      </c>
      <c r="E12" s="17">
        <v>306904</v>
      </c>
      <c r="F12" s="17">
        <v>77175.5</v>
      </c>
      <c r="G12" s="82">
        <f>F12/E12</f>
        <v>0.2514646273753356</v>
      </c>
      <c r="H12" s="19"/>
    </row>
    <row r="13" spans="1:8" ht="15.75">
      <c r="A13" s="13" t="s">
        <v>102</v>
      </c>
      <c r="B13" s="14"/>
      <c r="C13" s="15"/>
      <c r="D13" s="16">
        <v>14</v>
      </c>
      <c r="E13" s="17">
        <v>2957506.5</v>
      </c>
      <c r="F13" s="17">
        <v>482160.5</v>
      </c>
      <c r="G13" s="82">
        <f>F13/E13</f>
        <v>0.16302939655415805</v>
      </c>
      <c r="H13" s="19"/>
    </row>
    <row r="14" spans="1:8" ht="15.75">
      <c r="A14" s="13" t="s">
        <v>103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87</v>
      </c>
      <c r="B15" s="14"/>
      <c r="C15" s="15"/>
      <c r="D15" s="16">
        <v>1</v>
      </c>
      <c r="E15" s="17">
        <v>170092</v>
      </c>
      <c r="F15" s="17">
        <v>26533</v>
      </c>
      <c r="G15" s="82">
        <f>F15/E15</f>
        <v>0.15599205136044023</v>
      </c>
      <c r="H15" s="19"/>
    </row>
    <row r="16" spans="1:8" ht="15.75">
      <c r="A16" s="13" t="s">
        <v>17</v>
      </c>
      <c r="B16" s="14"/>
      <c r="C16" s="15"/>
      <c r="D16" s="16"/>
      <c r="E16" s="17"/>
      <c r="F16" s="17"/>
      <c r="G16" s="82"/>
      <c r="H16" s="19"/>
    </row>
    <row r="17" spans="1:8" ht="15.75">
      <c r="A17" s="13" t="s">
        <v>18</v>
      </c>
      <c r="B17" s="14"/>
      <c r="C17" s="15"/>
      <c r="D17" s="16"/>
      <c r="E17" s="17"/>
      <c r="F17" s="17"/>
      <c r="G17" s="82"/>
      <c r="H17" s="19"/>
    </row>
    <row r="18" spans="1:8" ht="15.75">
      <c r="A18" s="13" t="s">
        <v>19</v>
      </c>
      <c r="B18" s="14"/>
      <c r="C18" s="15"/>
      <c r="D18" s="16">
        <v>4</v>
      </c>
      <c r="E18" s="17">
        <v>1343500</v>
      </c>
      <c r="F18" s="17">
        <v>40953.5</v>
      </c>
      <c r="G18" s="82">
        <f>F18/E18</f>
        <v>0.030482694454782286</v>
      </c>
      <c r="H18" s="19"/>
    </row>
    <row r="19" spans="1:8" ht="15.75">
      <c r="A19" s="13" t="s">
        <v>20</v>
      </c>
      <c r="B19" s="14"/>
      <c r="C19" s="15"/>
      <c r="D19" s="16">
        <v>1</v>
      </c>
      <c r="E19" s="17">
        <v>817938</v>
      </c>
      <c r="F19" s="17">
        <v>170412</v>
      </c>
      <c r="G19" s="82">
        <f>F19/E19</f>
        <v>0.2083434196723957</v>
      </c>
      <c r="H19" s="19"/>
    </row>
    <row r="20" spans="1:8" ht="15.75">
      <c r="A20" s="13" t="s">
        <v>79</v>
      </c>
      <c r="B20" s="14"/>
      <c r="C20" s="15"/>
      <c r="D20" s="16">
        <v>1</v>
      </c>
      <c r="E20" s="17">
        <v>223585</v>
      </c>
      <c r="F20" s="17">
        <v>55457</v>
      </c>
      <c r="G20" s="82">
        <f>F20/E20</f>
        <v>0.24803542276986382</v>
      </c>
      <c r="H20" s="19"/>
    </row>
    <row r="21" spans="1:8" ht="15.75">
      <c r="A21" s="13" t="s">
        <v>104</v>
      </c>
      <c r="B21" s="14"/>
      <c r="C21" s="15"/>
      <c r="D21" s="16"/>
      <c r="E21" s="17"/>
      <c r="F21" s="17"/>
      <c r="G21" s="82"/>
      <c r="H21" s="19"/>
    </row>
    <row r="22" spans="1:8" ht="15.75">
      <c r="A22" s="13" t="s">
        <v>23</v>
      </c>
      <c r="B22" s="14"/>
      <c r="C22" s="15"/>
      <c r="D22" s="16"/>
      <c r="E22" s="17"/>
      <c r="F22" s="17"/>
      <c r="G22" s="82"/>
      <c r="H22" s="19"/>
    </row>
    <row r="23" spans="1:8" ht="15.75">
      <c r="A23" s="13" t="s">
        <v>99</v>
      </c>
      <c r="B23" s="14"/>
      <c r="C23" s="15"/>
      <c r="D23" s="16">
        <v>2</v>
      </c>
      <c r="E23" s="17">
        <v>210438</v>
      </c>
      <c r="F23" s="17">
        <v>50405.5</v>
      </c>
      <c r="G23" s="82">
        <f>F23/E23</f>
        <v>0.23952660641138956</v>
      </c>
      <c r="H23" s="19"/>
    </row>
    <row r="24" spans="1:8" ht="15.75">
      <c r="A24" s="13" t="s">
        <v>105</v>
      </c>
      <c r="B24" s="14"/>
      <c r="C24" s="15"/>
      <c r="D24" s="16"/>
      <c r="E24" s="17"/>
      <c r="F24" s="17"/>
      <c r="G24" s="82"/>
      <c r="H24" s="19"/>
    </row>
    <row r="25" spans="1:8" ht="15.75">
      <c r="A25" s="20" t="s">
        <v>26</v>
      </c>
      <c r="B25" s="14"/>
      <c r="C25" s="15"/>
      <c r="D25" s="16">
        <v>6</v>
      </c>
      <c r="E25" s="17">
        <v>842268</v>
      </c>
      <c r="F25" s="17">
        <v>217156</v>
      </c>
      <c r="G25" s="82">
        <f>F25/E25</f>
        <v>0.2578229257196047</v>
      </c>
      <c r="H25" s="19"/>
    </row>
    <row r="26" spans="1:8" ht="15.75">
      <c r="A26" s="20" t="s">
        <v>27</v>
      </c>
      <c r="B26" s="14"/>
      <c r="C26" s="15"/>
      <c r="D26" s="16">
        <v>19</v>
      </c>
      <c r="E26" s="17">
        <v>118158</v>
      </c>
      <c r="F26" s="17">
        <v>118158</v>
      </c>
      <c r="G26" s="82">
        <f>F26/E26</f>
        <v>1</v>
      </c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29</v>
      </c>
      <c r="B28" s="14"/>
      <c r="C28" s="15"/>
      <c r="D28" s="16"/>
      <c r="E28" s="17">
        <v>41741</v>
      </c>
      <c r="F28" s="17">
        <v>25616</v>
      </c>
      <c r="G28" s="82">
        <f>F28/E28</f>
        <v>0.613689178505546</v>
      </c>
      <c r="H28" s="19"/>
    </row>
    <row r="29" spans="1:8" ht="15.75">
      <c r="A29" s="21" t="s">
        <v>30</v>
      </c>
      <c r="B29" s="14"/>
      <c r="C29" s="15"/>
      <c r="D29" s="16"/>
      <c r="E29" s="17"/>
      <c r="F29" s="17"/>
      <c r="G29" s="82"/>
      <c r="H29" s="19"/>
    </row>
    <row r="30" spans="1:8" ht="15.75">
      <c r="A30" s="21" t="s">
        <v>106</v>
      </c>
      <c r="B30" s="14"/>
      <c r="C30" s="15"/>
      <c r="D30" s="16">
        <v>1</v>
      </c>
      <c r="E30" s="17">
        <v>19749</v>
      </c>
      <c r="F30" s="17">
        <v>5947.5</v>
      </c>
      <c r="G30" s="82">
        <f>F30/E30</f>
        <v>0.3011544888348777</v>
      </c>
      <c r="H30" s="19"/>
    </row>
    <row r="31" spans="1:8" ht="15.75">
      <c r="A31" s="21" t="s">
        <v>107</v>
      </c>
      <c r="B31" s="14"/>
      <c r="C31" s="15"/>
      <c r="D31" s="16">
        <v>1</v>
      </c>
      <c r="E31" s="17">
        <v>176304</v>
      </c>
      <c r="F31" s="17">
        <v>38979</v>
      </c>
      <c r="G31" s="82">
        <f>F31/E31</f>
        <v>0.22108970868499864</v>
      </c>
      <c r="H31" s="19"/>
    </row>
    <row r="32" spans="1:8" ht="15.75">
      <c r="A32" s="21" t="s">
        <v>90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35</v>
      </c>
      <c r="B33" s="14"/>
      <c r="C33" s="15"/>
      <c r="D33" s="16">
        <v>2</v>
      </c>
      <c r="E33" s="17">
        <v>472605</v>
      </c>
      <c r="F33" s="17">
        <v>144909</v>
      </c>
      <c r="G33" s="82">
        <f>F33/E33</f>
        <v>0.30661757704637066</v>
      </c>
      <c r="H33" s="19"/>
    </row>
    <row r="34" spans="1:8" ht="15.75">
      <c r="A34" s="21" t="s">
        <v>108</v>
      </c>
      <c r="B34" s="14"/>
      <c r="C34" s="15"/>
      <c r="D34" s="16">
        <v>1</v>
      </c>
      <c r="E34" s="17">
        <v>420046</v>
      </c>
      <c r="F34" s="17">
        <v>47644</v>
      </c>
      <c r="G34" s="82">
        <f>F34/E34</f>
        <v>0.1134256724263533</v>
      </c>
      <c r="H34" s="19"/>
    </row>
    <row r="35" spans="1:8" ht="15">
      <c r="A35" s="23" t="s">
        <v>36</v>
      </c>
      <c r="B35" s="14"/>
      <c r="C35" s="15"/>
      <c r="D35" s="24"/>
      <c r="E35" s="73">
        <v>66245</v>
      </c>
      <c r="F35" s="17">
        <v>13214</v>
      </c>
      <c r="G35" s="83"/>
      <c r="H35" s="19"/>
    </row>
    <row r="36" spans="1:8" ht="15">
      <c r="A36" s="23" t="s">
        <v>57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38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39</v>
      </c>
      <c r="B39" s="31"/>
      <c r="C39" s="32"/>
      <c r="D39" s="33">
        <f>SUM(D9:D38)</f>
        <v>71</v>
      </c>
      <c r="E39" s="34">
        <f>SUM(E9:E38)</f>
        <v>10387161.5</v>
      </c>
      <c r="F39" s="34">
        <f>SUM(F9:F38)</f>
        <v>1712525</v>
      </c>
      <c r="G39" s="84">
        <f>F39/E39</f>
        <v>0.16486939189305952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86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87" t="s">
        <v>43</v>
      </c>
      <c r="H43" s="2"/>
    </row>
    <row r="44" spans="1:8" ht="15.75">
      <c r="A44" s="48" t="s">
        <v>44</v>
      </c>
      <c r="B44" s="49"/>
      <c r="C44" s="15"/>
      <c r="D44" s="16">
        <v>156</v>
      </c>
      <c r="E44" s="17">
        <v>20974565.65</v>
      </c>
      <c r="F44" s="17">
        <v>1217407.87</v>
      </c>
      <c r="G44" s="82">
        <f>1-(+F44/E44)</f>
        <v>0.9419578984225592</v>
      </c>
      <c r="H44" s="19"/>
    </row>
    <row r="45" spans="1:8" ht="15.75">
      <c r="A45" s="48" t="s">
        <v>45</v>
      </c>
      <c r="B45" s="49"/>
      <c r="C45" s="15"/>
      <c r="D45" s="16"/>
      <c r="E45" s="17"/>
      <c r="F45" s="17"/>
      <c r="G45" s="82"/>
      <c r="H45" s="19"/>
    </row>
    <row r="46" spans="1:8" ht="15.75">
      <c r="A46" s="48" t="s">
        <v>46</v>
      </c>
      <c r="B46" s="49"/>
      <c r="C46" s="15"/>
      <c r="D46" s="16">
        <v>435</v>
      </c>
      <c r="E46" s="17">
        <v>46358200.25</v>
      </c>
      <c r="F46" s="17">
        <v>2787866.06</v>
      </c>
      <c r="G46" s="82">
        <f>1-(+F46/E46)</f>
        <v>0.9398625044767566</v>
      </c>
      <c r="H46" s="19"/>
    </row>
    <row r="47" spans="1:8" ht="15.75">
      <c r="A47" s="48" t="s">
        <v>47</v>
      </c>
      <c r="B47" s="49"/>
      <c r="C47" s="15"/>
      <c r="D47" s="16">
        <v>58</v>
      </c>
      <c r="E47" s="17">
        <v>8247381.5</v>
      </c>
      <c r="F47" s="17">
        <v>638291.69</v>
      </c>
      <c r="G47" s="82">
        <f>1-(+F47/E47)</f>
        <v>0.9226067461533094</v>
      </c>
      <c r="H47" s="19"/>
    </row>
    <row r="48" spans="1:8" ht="15.75">
      <c r="A48" s="48" t="s">
        <v>48</v>
      </c>
      <c r="B48" s="49"/>
      <c r="C48" s="15"/>
      <c r="D48" s="16">
        <v>124</v>
      </c>
      <c r="E48" s="17">
        <v>25364444</v>
      </c>
      <c r="F48" s="17">
        <v>1441904.09</v>
      </c>
      <c r="G48" s="82">
        <f>1-(+F48/E48)</f>
        <v>0.9431525449562388</v>
      </c>
      <c r="H48" s="19"/>
    </row>
    <row r="49" spans="1:8" ht="15.75">
      <c r="A49" s="48" t="s">
        <v>49</v>
      </c>
      <c r="B49" s="49"/>
      <c r="C49" s="15"/>
      <c r="D49" s="16"/>
      <c r="E49" s="17"/>
      <c r="F49" s="17"/>
      <c r="G49" s="82"/>
      <c r="H49" s="19"/>
    </row>
    <row r="50" spans="1:8" ht="15.75">
      <c r="A50" s="48" t="s">
        <v>50</v>
      </c>
      <c r="B50" s="49"/>
      <c r="C50" s="15"/>
      <c r="D50" s="16">
        <v>41</v>
      </c>
      <c r="E50" s="17">
        <v>10608828.5</v>
      </c>
      <c r="F50" s="17">
        <v>539588.57</v>
      </c>
      <c r="G50" s="82">
        <f>1-(+F50/E50)</f>
        <v>0.9491377799160388</v>
      </c>
      <c r="H50" s="19"/>
    </row>
    <row r="51" spans="1:8" ht="15.75">
      <c r="A51" s="48" t="s">
        <v>51</v>
      </c>
      <c r="B51" s="49"/>
      <c r="C51" s="15"/>
      <c r="D51" s="16">
        <v>4</v>
      </c>
      <c r="E51" s="17">
        <v>593300</v>
      </c>
      <c r="F51" s="17">
        <v>81290</v>
      </c>
      <c r="G51" s="82">
        <f>1-(+F51/E51)</f>
        <v>0.8629866846452048</v>
      </c>
      <c r="H51" s="19"/>
    </row>
    <row r="52" spans="1:8" ht="15.75">
      <c r="A52" s="88" t="s">
        <v>52</v>
      </c>
      <c r="B52" s="49"/>
      <c r="C52" s="15"/>
      <c r="D52" s="16">
        <v>4</v>
      </c>
      <c r="E52" s="17">
        <v>550300</v>
      </c>
      <c r="F52" s="17">
        <v>42430</v>
      </c>
      <c r="G52" s="82">
        <f>1-(+F52/E52)</f>
        <v>0.9228966018535344</v>
      </c>
      <c r="H52" s="19"/>
    </row>
    <row r="53" spans="1:8" ht="15.75">
      <c r="A53" s="89" t="s">
        <v>81</v>
      </c>
      <c r="B53" s="49"/>
      <c r="C53" s="15"/>
      <c r="D53" s="16">
        <v>2</v>
      </c>
      <c r="E53" s="17">
        <v>70400</v>
      </c>
      <c r="F53" s="17">
        <v>-17300</v>
      </c>
      <c r="G53" s="82">
        <f>1-(+F53/E53)</f>
        <v>1.2457386363636362</v>
      </c>
      <c r="H53" s="19"/>
    </row>
    <row r="54" spans="1:8" ht="15.75">
      <c r="A54" s="48" t="s">
        <v>109</v>
      </c>
      <c r="B54" s="49"/>
      <c r="C54" s="15"/>
      <c r="D54" s="16">
        <v>1787</v>
      </c>
      <c r="E54" s="17">
        <v>116846471.5</v>
      </c>
      <c r="F54" s="17">
        <v>14718445.43</v>
      </c>
      <c r="G54" s="82">
        <f>1-(+F54/E54)</f>
        <v>0.8740360300054075</v>
      </c>
      <c r="H54" s="19"/>
    </row>
    <row r="55" spans="1:8" ht="15.75">
      <c r="A55" s="90" t="s">
        <v>110</v>
      </c>
      <c r="B55" s="51"/>
      <c r="C55" s="15"/>
      <c r="D55" s="16"/>
      <c r="E55" s="17"/>
      <c r="F55" s="17"/>
      <c r="G55" s="82"/>
      <c r="H55" s="19"/>
    </row>
    <row r="56" spans="1:8" ht="15">
      <c r="A56" s="52" t="s">
        <v>55</v>
      </c>
      <c r="B56" s="51"/>
      <c r="C56" s="15"/>
      <c r="D56" s="24"/>
      <c r="E56" s="74"/>
      <c r="F56" s="17"/>
      <c r="G56" s="83"/>
      <c r="H56" s="19"/>
    </row>
    <row r="57" spans="1:8" ht="15">
      <c r="A57" s="23" t="s">
        <v>56</v>
      </c>
      <c r="B57" s="49"/>
      <c r="C57" s="15"/>
      <c r="D57" s="24"/>
      <c r="E57" s="74"/>
      <c r="F57" s="17"/>
      <c r="G57" s="83"/>
      <c r="H57" s="19"/>
    </row>
    <row r="58" spans="1:8" ht="15">
      <c r="A58" s="23" t="s">
        <v>37</v>
      </c>
      <c r="B58" s="49"/>
      <c r="C58" s="15"/>
      <c r="D58" s="24"/>
      <c r="E58" s="73"/>
      <c r="F58" s="17"/>
      <c r="G58" s="83"/>
      <c r="H58" s="19"/>
    </row>
    <row r="59" spans="1:8" ht="15">
      <c r="A59" s="23" t="s">
        <v>38</v>
      </c>
      <c r="B59" s="49"/>
      <c r="C59" s="15"/>
      <c r="D59" s="24"/>
      <c r="E59" s="73"/>
      <c r="F59" s="17"/>
      <c r="G59" s="83"/>
      <c r="H59" s="19"/>
    </row>
    <row r="60" spans="1:8" ht="15.75">
      <c r="A60" s="53"/>
      <c r="B60" s="28"/>
      <c r="C60" s="15"/>
      <c r="D60" s="24"/>
      <c r="E60" s="29"/>
      <c r="F60" s="29"/>
      <c r="G60" s="83"/>
      <c r="H60" s="2"/>
    </row>
    <row r="61" spans="1:8" ht="15.75">
      <c r="A61" s="31" t="s">
        <v>58</v>
      </c>
      <c r="B61" s="31"/>
      <c r="C61" s="32"/>
      <c r="D61" s="33">
        <f>SUM(D44:D57)</f>
        <v>2611</v>
      </c>
      <c r="E61" s="34">
        <f>SUM(E44:E60)</f>
        <v>229613891.4</v>
      </c>
      <c r="F61" s="34">
        <f>SUM(F44:F60)</f>
        <v>21449923.71</v>
      </c>
      <c r="G61" s="91">
        <f>1-(+F61/E61)</f>
        <v>0.9065826393202271</v>
      </c>
      <c r="H61" s="2"/>
    </row>
    <row r="62" spans="1:8" ht="15">
      <c r="A62" s="54"/>
      <c r="B62" s="54"/>
      <c r="C62" s="54"/>
      <c r="D62" s="55"/>
      <c r="E62" s="56"/>
      <c r="F62" s="57"/>
      <c r="G62" s="57"/>
      <c r="H62" s="2"/>
    </row>
    <row r="63" spans="1:8" ht="18">
      <c r="A63" s="58" t="s">
        <v>59</v>
      </c>
      <c r="B63" s="59"/>
      <c r="C63" s="59"/>
      <c r="D63" s="59"/>
      <c r="E63" s="59"/>
      <c r="F63" s="60">
        <f>F61+F39</f>
        <v>23162448.71</v>
      </c>
      <c r="G63" s="59"/>
      <c r="H63" s="2"/>
    </row>
    <row r="64" spans="1:8" ht="18">
      <c r="A64" s="58"/>
      <c r="B64" s="59"/>
      <c r="C64" s="59"/>
      <c r="D64" s="59"/>
      <c r="E64" s="59"/>
      <c r="F64" s="60"/>
      <c r="G64" s="59"/>
      <c r="H64" s="2"/>
    </row>
    <row r="65" spans="1:8" ht="15.75">
      <c r="A65" s="4" t="s">
        <v>61</v>
      </c>
      <c r="B65" s="63"/>
      <c r="C65" s="63"/>
      <c r="D65" s="63"/>
      <c r="E65" s="63"/>
      <c r="F65" s="64"/>
      <c r="G65" s="63"/>
      <c r="H65" s="2"/>
    </row>
    <row r="66" spans="1:8" ht="15.75">
      <c r="A66" s="4" t="s">
        <v>62</v>
      </c>
      <c r="B66" s="63"/>
      <c r="C66" s="63"/>
      <c r="D66" s="63"/>
      <c r="E66" s="63"/>
      <c r="F66" s="64"/>
      <c r="G66" s="63"/>
      <c r="H66" s="2"/>
    </row>
    <row r="67" spans="1:8" ht="15.75">
      <c r="A67" s="4"/>
      <c r="B67" s="63"/>
      <c r="C67" s="63"/>
      <c r="D67" s="63"/>
      <c r="E67" s="63"/>
      <c r="F67" s="64"/>
      <c r="G67" s="63"/>
      <c r="H67" s="2"/>
    </row>
    <row r="68" spans="1:8" ht="18">
      <c r="A68" s="65" t="s">
        <v>63</v>
      </c>
      <c r="B68" s="62"/>
      <c r="C68" s="62"/>
      <c r="D68" s="62"/>
      <c r="E68" s="62"/>
      <c r="F68" s="60"/>
      <c r="G68" s="62"/>
      <c r="H68" s="2"/>
    </row>
    <row r="69" spans="1:8" ht="18">
      <c r="A69" s="66"/>
      <c r="B69" s="62"/>
      <c r="C69" s="62"/>
      <c r="D69" s="62"/>
      <c r="E69" s="60"/>
      <c r="F69" s="2"/>
      <c r="G69" s="2"/>
      <c r="H69" s="2"/>
    </row>
    <row r="70" spans="1:8" ht="18">
      <c r="A70" s="66"/>
      <c r="B70" s="62"/>
      <c r="C70" s="62"/>
      <c r="D70" s="62"/>
      <c r="E70" s="67"/>
      <c r="F70" s="2"/>
      <c r="G70" s="2"/>
      <c r="H70" s="2"/>
    </row>
    <row r="71" spans="1:8" ht="18">
      <c r="A71" s="66"/>
      <c r="B71" s="62"/>
      <c r="C71" s="62"/>
      <c r="D71" s="62"/>
      <c r="E71" s="68"/>
      <c r="F71" s="2"/>
      <c r="G71" s="2"/>
      <c r="H71" s="2"/>
    </row>
    <row r="72" spans="1:8" ht="18">
      <c r="A72" s="66"/>
      <c r="B72" s="62"/>
      <c r="C72" s="62"/>
      <c r="D72" s="62"/>
      <c r="E72" s="69"/>
      <c r="F72" s="2"/>
      <c r="G72" s="2"/>
      <c r="H72" s="2"/>
    </row>
    <row r="73" spans="1:8" ht="18">
      <c r="A73" s="66"/>
      <c r="B73" s="62"/>
      <c r="C73" s="62"/>
      <c r="D73" s="62"/>
      <c r="E73" s="60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7"/>
      <c r="F75" s="2"/>
      <c r="G75" s="2"/>
      <c r="H75" s="2"/>
    </row>
    <row r="76" spans="1:8" ht="18">
      <c r="A76" s="66"/>
      <c r="B76" s="62"/>
      <c r="C76" s="62"/>
      <c r="D76" s="62"/>
      <c r="E76" s="68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70"/>
      <c r="F79" s="2"/>
      <c r="G79" s="2"/>
      <c r="H79" s="2"/>
    </row>
    <row r="80" spans="1:8" ht="18">
      <c r="A80" s="66"/>
      <c r="B80" s="62"/>
      <c r="C80" s="62"/>
      <c r="D80" s="62"/>
      <c r="E80" s="62"/>
      <c r="F80" s="2"/>
      <c r="G80" s="2"/>
      <c r="H80" s="2"/>
    </row>
    <row r="81" spans="1:8" ht="15.75">
      <c r="A81" s="71"/>
      <c r="B81" s="2"/>
      <c r="C81" s="2"/>
      <c r="D81" s="2"/>
      <c r="E81" s="2"/>
      <c r="F81" s="2"/>
      <c r="G81" s="2"/>
      <c r="H81" s="2"/>
    </row>
  </sheetData>
  <sheetProtection/>
  <printOptions horizontalCentered="1"/>
  <pageMargins left="0.20625" right="0.5" top="0.319444444444444" bottom="0.25" header="0.5" footer="0.5"/>
  <pageSetup horizontalDpi="600" verticalDpi="600" orientation="landscape" scale="5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2"/>
  <sheetViews>
    <sheetView zoomScale="87" zoomScaleNormal="87" zoomScalePageLayoutView="0" workbookViewId="0" topLeftCell="A1">
      <selection activeCell="D9" sqref="D9"/>
    </sheetView>
  </sheetViews>
  <sheetFormatPr defaultColWidth="9.6640625" defaultRowHeight="13.5"/>
  <cols>
    <col min="1" max="1" width="9.6640625" style="3" customWidth="1"/>
    <col min="2" max="2" width="15.6640625" style="3" customWidth="1"/>
    <col min="3" max="3" width="3.6640625" style="3" customWidth="1"/>
    <col min="4" max="4" width="7.6640625" style="3" customWidth="1"/>
    <col min="5" max="5" width="18.6640625" style="3" customWidth="1"/>
    <col min="6" max="6" width="14.6640625" style="3" customWidth="1"/>
    <col min="7" max="7" width="11.6640625" style="3" customWidth="1"/>
    <col min="8" max="16384" width="9.66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8" ht="23.25">
      <c r="A2" s="1" t="s">
        <v>1</v>
      </c>
      <c r="B2" s="2"/>
      <c r="C2" s="2"/>
      <c r="D2" s="2"/>
      <c r="E2" s="2"/>
      <c r="F2" s="2"/>
      <c r="G2" s="2"/>
      <c r="H2" s="2"/>
    </row>
    <row r="3" spans="1:8" ht="23.25">
      <c r="A3" s="1" t="str">
        <f>ARG!$A$3</f>
        <v>MONTH ENDED:      AUGUST 2012</v>
      </c>
      <c r="B3" s="2"/>
      <c r="C3" s="2"/>
      <c r="D3" s="2"/>
      <c r="E3" s="2"/>
      <c r="F3" s="2"/>
      <c r="G3" s="2"/>
      <c r="H3" s="2"/>
    </row>
    <row r="4" spans="1:8" ht="15">
      <c r="A4" s="4"/>
      <c r="B4" s="4"/>
      <c r="C4" s="4"/>
      <c r="D4" s="4"/>
      <c r="E4" s="4"/>
      <c r="F4" s="5"/>
      <c r="G4" s="5"/>
      <c r="H4" s="2"/>
    </row>
    <row r="5" spans="1:8" ht="23.25">
      <c r="A5" s="2"/>
      <c r="B5" s="4"/>
      <c r="C5" s="4"/>
      <c r="D5" s="6" t="s">
        <v>111</v>
      </c>
      <c r="E5" s="7"/>
      <c r="F5" s="8"/>
      <c r="G5" s="5"/>
      <c r="H5" s="2"/>
    </row>
    <row r="6" spans="1:8" ht="15">
      <c r="A6" s="9" t="s">
        <v>3</v>
      </c>
      <c r="B6" s="4"/>
      <c r="C6" s="4"/>
      <c r="D6" s="4"/>
      <c r="E6" s="4"/>
      <c r="F6" s="5"/>
      <c r="G6" s="5"/>
      <c r="H6" s="2"/>
    </row>
    <row r="7" spans="1:8" ht="15.75">
      <c r="A7" s="10"/>
      <c r="B7" s="10"/>
      <c r="C7" s="10"/>
      <c r="D7" s="10"/>
      <c r="E7" s="11" t="s">
        <v>4</v>
      </c>
      <c r="F7" s="11" t="s">
        <v>4</v>
      </c>
      <c r="G7" s="12" t="s">
        <v>5</v>
      </c>
      <c r="H7" s="2"/>
    </row>
    <row r="8" spans="1:8" ht="15.75">
      <c r="A8" s="10"/>
      <c r="B8" s="10"/>
      <c r="C8" s="10"/>
      <c r="D8" s="11" t="s">
        <v>6</v>
      </c>
      <c r="E8" s="11" t="s">
        <v>7</v>
      </c>
      <c r="F8" s="12" t="s">
        <v>8</v>
      </c>
      <c r="G8" s="12" t="s">
        <v>9</v>
      </c>
      <c r="H8" s="2"/>
    </row>
    <row r="9" spans="1:8" ht="15.75">
      <c r="A9" s="13" t="s">
        <v>10</v>
      </c>
      <c r="B9" s="14"/>
      <c r="C9" s="15"/>
      <c r="D9" s="16">
        <v>2</v>
      </c>
      <c r="E9" s="17">
        <v>103395</v>
      </c>
      <c r="F9" s="17">
        <v>-88483.5</v>
      </c>
      <c r="G9" s="82">
        <f>F9/E9</f>
        <v>-0.8557812273320761</v>
      </c>
      <c r="H9" s="19"/>
    </row>
    <row r="10" spans="1:8" ht="15.75">
      <c r="A10" s="13" t="s">
        <v>11</v>
      </c>
      <c r="B10" s="14"/>
      <c r="C10" s="15"/>
      <c r="D10" s="16">
        <v>3</v>
      </c>
      <c r="E10" s="17">
        <v>498708</v>
      </c>
      <c r="F10" s="17">
        <v>58038</v>
      </c>
      <c r="G10" s="82">
        <f>F10/E10</f>
        <v>0.11637671743785943</v>
      </c>
      <c r="H10" s="19"/>
    </row>
    <row r="11" spans="1:8" ht="15.75">
      <c r="A11" s="13" t="s">
        <v>135</v>
      </c>
      <c r="B11" s="14"/>
      <c r="C11" s="15"/>
      <c r="D11" s="16">
        <v>1</v>
      </c>
      <c r="E11" s="17">
        <v>33540</v>
      </c>
      <c r="F11" s="17">
        <v>9757</v>
      </c>
      <c r="G11" s="82">
        <f>F11/E11</f>
        <v>0.29090638044126416</v>
      </c>
      <c r="H11" s="19"/>
    </row>
    <row r="12" spans="1:8" ht="15.75">
      <c r="A12" s="13" t="s">
        <v>31</v>
      </c>
      <c r="B12" s="14"/>
      <c r="C12" s="15"/>
      <c r="D12" s="16">
        <v>1</v>
      </c>
      <c r="E12" s="17">
        <v>226053</v>
      </c>
      <c r="F12" s="17">
        <v>47120.5</v>
      </c>
      <c r="G12" s="82">
        <f>F12/E12</f>
        <v>0.2084489035757101</v>
      </c>
      <c r="H12" s="19"/>
    </row>
    <row r="13" spans="1:8" ht="15.75">
      <c r="A13" s="13" t="s">
        <v>102</v>
      </c>
      <c r="B13" s="14"/>
      <c r="C13" s="15"/>
      <c r="D13" s="16">
        <v>8</v>
      </c>
      <c r="E13" s="17">
        <v>2294115.5</v>
      </c>
      <c r="F13" s="17">
        <v>469373.5</v>
      </c>
      <c r="G13" s="82">
        <f>F13/E13</f>
        <v>0.20459889661178784</v>
      </c>
      <c r="H13" s="19"/>
    </row>
    <row r="14" spans="1:8" ht="15.75">
      <c r="A14" s="13" t="s">
        <v>112</v>
      </c>
      <c r="B14" s="14"/>
      <c r="C14" s="15"/>
      <c r="D14" s="16"/>
      <c r="E14" s="17"/>
      <c r="F14" s="17"/>
      <c r="G14" s="82"/>
      <c r="H14" s="19"/>
    </row>
    <row r="15" spans="1:8" ht="15.75">
      <c r="A15" s="13" t="s">
        <v>113</v>
      </c>
      <c r="B15" s="14"/>
      <c r="C15" s="15"/>
      <c r="D15" s="16">
        <v>2</v>
      </c>
      <c r="E15" s="17">
        <v>242800</v>
      </c>
      <c r="F15" s="17">
        <v>56996.5</v>
      </c>
      <c r="G15" s="82">
        <f>F15/E15</f>
        <v>0.234746705107084</v>
      </c>
      <c r="H15" s="19"/>
    </row>
    <row r="16" spans="1:8" ht="15.75">
      <c r="A16" s="13" t="s">
        <v>134</v>
      </c>
      <c r="B16" s="14"/>
      <c r="C16" s="15"/>
      <c r="D16" s="16">
        <v>1</v>
      </c>
      <c r="E16" s="17">
        <v>63926</v>
      </c>
      <c r="F16" s="17">
        <v>25814</v>
      </c>
      <c r="G16" s="82">
        <f>F16/E16</f>
        <v>0.4038106560710822</v>
      </c>
      <c r="H16" s="19"/>
    </row>
    <row r="17" spans="1:8" ht="15.75">
      <c r="A17" s="13" t="s">
        <v>114</v>
      </c>
      <c r="B17" s="14"/>
      <c r="C17" s="15"/>
      <c r="D17" s="16">
        <v>1</v>
      </c>
      <c r="E17" s="17">
        <v>765248</v>
      </c>
      <c r="F17" s="17">
        <v>171</v>
      </c>
      <c r="G17" s="82">
        <f aca="true" t="shared" si="0" ref="G17:G22">F17/E17</f>
        <v>0.0002234569708120766</v>
      </c>
      <c r="H17" s="19"/>
    </row>
    <row r="18" spans="1:8" ht="15.75">
      <c r="A18" s="13" t="s">
        <v>19</v>
      </c>
      <c r="B18" s="14"/>
      <c r="C18" s="15"/>
      <c r="D18" s="16">
        <v>2</v>
      </c>
      <c r="E18" s="17">
        <v>160942</v>
      </c>
      <c r="F18" s="17">
        <v>-4970</v>
      </c>
      <c r="G18" s="82">
        <f t="shared" si="0"/>
        <v>-0.030880689937990084</v>
      </c>
      <c r="H18" s="19"/>
    </row>
    <row r="19" spans="1:8" ht="15.75">
      <c r="A19" s="13" t="s">
        <v>20</v>
      </c>
      <c r="B19" s="14"/>
      <c r="C19" s="15"/>
      <c r="D19" s="16">
        <v>1</v>
      </c>
      <c r="E19" s="17">
        <v>486242</v>
      </c>
      <c r="F19" s="17">
        <v>137763</v>
      </c>
      <c r="G19" s="82">
        <f t="shared" si="0"/>
        <v>0.28332188498731087</v>
      </c>
      <c r="H19" s="19"/>
    </row>
    <row r="20" spans="1:8" ht="15.75">
      <c r="A20" s="13" t="s">
        <v>79</v>
      </c>
      <c r="B20" s="14"/>
      <c r="C20" s="15"/>
      <c r="D20" s="16">
        <v>1</v>
      </c>
      <c r="E20" s="17">
        <v>180393</v>
      </c>
      <c r="F20" s="17">
        <v>53427</v>
      </c>
      <c r="G20" s="82">
        <f t="shared" si="0"/>
        <v>0.2961700287705177</v>
      </c>
      <c r="H20" s="19"/>
    </row>
    <row r="21" spans="1:8" ht="15.75">
      <c r="A21" s="13" t="s">
        <v>24</v>
      </c>
      <c r="B21" s="14"/>
      <c r="C21" s="15"/>
      <c r="D21" s="16">
        <v>1</v>
      </c>
      <c r="E21" s="17">
        <v>20870</v>
      </c>
      <c r="F21" s="17">
        <v>11937</v>
      </c>
      <c r="G21" s="82">
        <f t="shared" si="0"/>
        <v>0.571969333972209</v>
      </c>
      <c r="H21" s="19"/>
    </row>
    <row r="22" spans="1:8" ht="15.75">
      <c r="A22" s="13" t="s">
        <v>23</v>
      </c>
      <c r="B22" s="14"/>
      <c r="C22" s="15"/>
      <c r="D22" s="16">
        <v>1</v>
      </c>
      <c r="E22" s="17">
        <v>156745</v>
      </c>
      <c r="F22" s="17">
        <v>33858</v>
      </c>
      <c r="G22" s="82">
        <f t="shared" si="0"/>
        <v>0.2160068901719353</v>
      </c>
      <c r="H22" s="19"/>
    </row>
    <row r="23" spans="1:8" ht="15.75">
      <c r="A23" s="13" t="s">
        <v>115</v>
      </c>
      <c r="B23" s="14"/>
      <c r="C23" s="15"/>
      <c r="D23" s="16"/>
      <c r="E23" s="17"/>
      <c r="F23" s="17"/>
      <c r="G23" s="82"/>
      <c r="H23" s="19"/>
    </row>
    <row r="24" spans="1:8" ht="15.75">
      <c r="A24" s="13" t="s">
        <v>116</v>
      </c>
      <c r="B24" s="14"/>
      <c r="C24" s="15"/>
      <c r="D24" s="16">
        <v>13</v>
      </c>
      <c r="E24" s="17">
        <v>534575</v>
      </c>
      <c r="F24" s="17">
        <v>78004.5</v>
      </c>
      <c r="G24" s="82">
        <f>F24/E24</f>
        <v>0.1459187204788851</v>
      </c>
      <c r="H24" s="19"/>
    </row>
    <row r="25" spans="1:8" ht="15.75">
      <c r="A25" s="20" t="s">
        <v>26</v>
      </c>
      <c r="B25" s="14"/>
      <c r="C25" s="15"/>
      <c r="D25" s="16">
        <v>4</v>
      </c>
      <c r="E25" s="17">
        <v>499431</v>
      </c>
      <c r="F25" s="17">
        <v>118835.5</v>
      </c>
      <c r="G25" s="82">
        <f>F25/E25</f>
        <v>0.23794177774307163</v>
      </c>
      <c r="H25" s="19"/>
    </row>
    <row r="26" spans="1:8" ht="15.75">
      <c r="A26" s="20" t="s">
        <v>27</v>
      </c>
      <c r="B26" s="14"/>
      <c r="C26" s="15"/>
      <c r="D26" s="16">
        <v>14</v>
      </c>
      <c r="E26" s="17">
        <v>138271</v>
      </c>
      <c r="F26" s="17">
        <v>138271</v>
      </c>
      <c r="G26" s="82">
        <f>F26/E26</f>
        <v>1</v>
      </c>
      <c r="H26" s="19"/>
    </row>
    <row r="27" spans="1:8" ht="15.75">
      <c r="A27" s="21" t="s">
        <v>28</v>
      </c>
      <c r="B27" s="14"/>
      <c r="C27" s="15"/>
      <c r="D27" s="16"/>
      <c r="E27" s="17"/>
      <c r="F27" s="17"/>
      <c r="G27" s="82"/>
      <c r="H27" s="19"/>
    </row>
    <row r="28" spans="1:8" ht="15.75">
      <c r="A28" s="21" t="s">
        <v>29</v>
      </c>
      <c r="B28" s="14"/>
      <c r="C28" s="15"/>
      <c r="D28" s="16"/>
      <c r="E28" s="17">
        <v>37162</v>
      </c>
      <c r="F28" s="17">
        <v>12362</v>
      </c>
      <c r="G28" s="82">
        <f>F28/E28</f>
        <v>0.3326516333889457</v>
      </c>
      <c r="H28" s="19"/>
    </row>
    <row r="29" spans="1:8" ht="15.75">
      <c r="A29" s="21" t="s">
        <v>30</v>
      </c>
      <c r="B29" s="14"/>
      <c r="C29" s="15"/>
      <c r="D29" s="16">
        <v>2</v>
      </c>
      <c r="E29" s="17">
        <v>275261</v>
      </c>
      <c r="F29" s="17">
        <v>73032.5</v>
      </c>
      <c r="G29" s="82">
        <f>F29/E29</f>
        <v>0.2653209136056325</v>
      </c>
      <c r="H29" s="19"/>
    </row>
    <row r="30" spans="1:8" ht="15.75">
      <c r="A30" s="21" t="s">
        <v>92</v>
      </c>
      <c r="B30" s="14"/>
      <c r="C30" s="15"/>
      <c r="D30" s="16"/>
      <c r="E30" s="17"/>
      <c r="F30" s="17"/>
      <c r="G30" s="82"/>
      <c r="H30" s="19"/>
    </row>
    <row r="31" spans="1:8" ht="15.75">
      <c r="A31" s="21" t="s">
        <v>117</v>
      </c>
      <c r="B31" s="14"/>
      <c r="C31" s="15"/>
      <c r="D31" s="16"/>
      <c r="E31" s="17"/>
      <c r="F31" s="17"/>
      <c r="G31" s="82"/>
      <c r="H31" s="19"/>
    </row>
    <row r="32" spans="1:8" ht="15.75">
      <c r="A32" s="21" t="s">
        <v>69</v>
      </c>
      <c r="B32" s="14"/>
      <c r="C32" s="15"/>
      <c r="D32" s="16"/>
      <c r="E32" s="17"/>
      <c r="F32" s="17"/>
      <c r="G32" s="82"/>
      <c r="H32" s="19"/>
    </row>
    <row r="33" spans="1:8" ht="15.75">
      <c r="A33" s="21" t="s">
        <v>35</v>
      </c>
      <c r="B33" s="14"/>
      <c r="C33" s="15"/>
      <c r="D33" s="16">
        <v>1</v>
      </c>
      <c r="E33" s="17">
        <v>269133</v>
      </c>
      <c r="F33" s="17">
        <v>95446</v>
      </c>
      <c r="G33" s="82">
        <f>F33/E33</f>
        <v>0.3546425001764927</v>
      </c>
      <c r="H33" s="19"/>
    </row>
    <row r="34" spans="1:8" ht="15.75">
      <c r="A34" s="21" t="s">
        <v>108</v>
      </c>
      <c r="B34" s="14"/>
      <c r="C34" s="15"/>
      <c r="D34" s="16">
        <v>4</v>
      </c>
      <c r="E34" s="17">
        <v>1497097</v>
      </c>
      <c r="F34" s="17">
        <v>184205</v>
      </c>
      <c r="G34" s="82">
        <f>F34/E34</f>
        <v>0.1230414595714239</v>
      </c>
      <c r="H34" s="19"/>
    </row>
    <row r="35" spans="1:8" ht="15">
      <c r="A35" s="23" t="s">
        <v>36</v>
      </c>
      <c r="B35" s="14"/>
      <c r="C35" s="15"/>
      <c r="D35" s="24"/>
      <c r="E35" s="73">
        <v>81120</v>
      </c>
      <c r="F35" s="17">
        <v>16224</v>
      </c>
      <c r="G35" s="83"/>
      <c r="H35" s="19"/>
    </row>
    <row r="36" spans="1:8" ht="15">
      <c r="A36" s="23" t="s">
        <v>57</v>
      </c>
      <c r="B36" s="14"/>
      <c r="C36" s="15"/>
      <c r="D36" s="24"/>
      <c r="E36" s="73"/>
      <c r="F36" s="17"/>
      <c r="G36" s="83"/>
      <c r="H36" s="19"/>
    </row>
    <row r="37" spans="1:8" ht="15">
      <c r="A37" s="23" t="s">
        <v>38</v>
      </c>
      <c r="B37" s="14"/>
      <c r="C37" s="15"/>
      <c r="D37" s="24"/>
      <c r="E37" s="73"/>
      <c r="F37" s="17"/>
      <c r="G37" s="83"/>
      <c r="H37" s="19"/>
    </row>
    <row r="38" spans="1:8" ht="15">
      <c r="A38" s="27"/>
      <c r="B38" s="28"/>
      <c r="C38" s="15"/>
      <c r="D38" s="24"/>
      <c r="E38" s="74"/>
      <c r="F38" s="74"/>
      <c r="G38" s="83"/>
      <c r="H38" s="19"/>
    </row>
    <row r="39" spans="1:8" ht="15.75">
      <c r="A39" s="30" t="s">
        <v>39</v>
      </c>
      <c r="B39" s="31"/>
      <c r="C39" s="32"/>
      <c r="D39" s="33">
        <f>SUM(D9:D38)</f>
        <v>63</v>
      </c>
      <c r="E39" s="34">
        <f>SUM(E9:E38)</f>
        <v>8565027.5</v>
      </c>
      <c r="F39" s="34">
        <f>SUM(F9:F38)</f>
        <v>1527182.5</v>
      </c>
      <c r="G39" s="84">
        <f>F39/E39</f>
        <v>0.17830444794251973</v>
      </c>
      <c r="H39" s="19"/>
    </row>
    <row r="40" spans="1:8" ht="15.75">
      <c r="A40" s="36"/>
      <c r="B40" s="36"/>
      <c r="C40" s="36"/>
      <c r="D40" s="37"/>
      <c r="E40" s="38"/>
      <c r="F40" s="39"/>
      <c r="G40" s="39"/>
      <c r="H40" s="2"/>
    </row>
    <row r="41" spans="1:8" ht="18">
      <c r="A41" s="40" t="s">
        <v>40</v>
      </c>
      <c r="B41" s="41"/>
      <c r="C41" s="41"/>
      <c r="D41" s="42"/>
      <c r="E41" s="43"/>
      <c r="F41" s="44"/>
      <c r="G41" s="85"/>
      <c r="H41" s="2"/>
    </row>
    <row r="42" spans="1:8" ht="15.75">
      <c r="A42" s="45"/>
      <c r="B42" s="45"/>
      <c r="C42" s="45"/>
      <c r="D42" s="46"/>
      <c r="E42" s="42" t="s">
        <v>41</v>
      </c>
      <c r="F42" s="42" t="s">
        <v>41</v>
      </c>
      <c r="G42" s="86" t="s">
        <v>5</v>
      </c>
      <c r="H42" s="2"/>
    </row>
    <row r="43" spans="1:8" ht="15.75">
      <c r="A43" s="45"/>
      <c r="B43" s="45"/>
      <c r="C43" s="45"/>
      <c r="D43" s="46" t="s">
        <v>6</v>
      </c>
      <c r="E43" s="47" t="s">
        <v>42</v>
      </c>
      <c r="F43" s="44" t="s">
        <v>8</v>
      </c>
      <c r="G43" s="87" t="s">
        <v>43</v>
      </c>
      <c r="H43" s="2"/>
    </row>
    <row r="44" spans="1:8" ht="15.75">
      <c r="A44" s="48" t="s">
        <v>44</v>
      </c>
      <c r="B44" s="49"/>
      <c r="C44" s="15"/>
      <c r="D44" s="16">
        <v>122</v>
      </c>
      <c r="E44" s="17">
        <v>21261992.75</v>
      </c>
      <c r="F44" s="17">
        <v>1150053.05</v>
      </c>
      <c r="G44" s="82">
        <f>1-(+F44/E44)</f>
        <v>0.9459103827415236</v>
      </c>
      <c r="H44" s="19"/>
    </row>
    <row r="45" spans="1:8" ht="15.75">
      <c r="A45" s="48" t="s">
        <v>45</v>
      </c>
      <c r="B45" s="49"/>
      <c r="C45" s="15"/>
      <c r="D45" s="16">
        <v>3</v>
      </c>
      <c r="E45" s="17">
        <v>403937</v>
      </c>
      <c r="F45" s="17">
        <v>-16663.6</v>
      </c>
      <c r="G45" s="82">
        <f aca="true" t="shared" si="1" ref="G45:G54">1-(+F45/E45)</f>
        <v>1.0412529676657498</v>
      </c>
      <c r="H45" s="19"/>
    </row>
    <row r="46" spans="1:8" ht="15.75">
      <c r="A46" s="48" t="s">
        <v>46</v>
      </c>
      <c r="B46" s="49"/>
      <c r="C46" s="15"/>
      <c r="D46" s="16">
        <v>219</v>
      </c>
      <c r="E46" s="17">
        <v>26678643.25</v>
      </c>
      <c r="F46" s="17">
        <v>1533117.21</v>
      </c>
      <c r="G46" s="82">
        <f t="shared" si="1"/>
        <v>0.9425339139013376</v>
      </c>
      <c r="H46" s="19"/>
    </row>
    <row r="47" spans="1:8" ht="15.75">
      <c r="A47" s="48" t="s">
        <v>47</v>
      </c>
      <c r="B47" s="49"/>
      <c r="C47" s="15"/>
      <c r="D47" s="16">
        <v>10</v>
      </c>
      <c r="E47" s="17">
        <v>1640614</v>
      </c>
      <c r="F47" s="17">
        <v>72320</v>
      </c>
      <c r="G47" s="82">
        <f t="shared" si="1"/>
        <v>0.9559189425422433</v>
      </c>
      <c r="H47" s="19"/>
    </row>
    <row r="48" spans="1:8" ht="15.75">
      <c r="A48" s="48" t="s">
        <v>48</v>
      </c>
      <c r="B48" s="49"/>
      <c r="C48" s="15"/>
      <c r="D48" s="16">
        <v>128</v>
      </c>
      <c r="E48" s="17">
        <v>22986423</v>
      </c>
      <c r="F48" s="17">
        <v>1382586.15</v>
      </c>
      <c r="G48" s="82">
        <f t="shared" si="1"/>
        <v>0.939852053101085</v>
      </c>
      <c r="H48" s="19"/>
    </row>
    <row r="49" spans="1:8" ht="15.75">
      <c r="A49" s="48" t="s">
        <v>49</v>
      </c>
      <c r="B49" s="49"/>
      <c r="C49" s="15"/>
      <c r="D49" s="16">
        <v>6</v>
      </c>
      <c r="E49" s="17">
        <v>1226889</v>
      </c>
      <c r="F49" s="17">
        <v>-5021</v>
      </c>
      <c r="G49" s="82">
        <f t="shared" si="1"/>
        <v>1.004092464762501</v>
      </c>
      <c r="H49" s="19"/>
    </row>
    <row r="50" spans="1:8" ht="15.75">
      <c r="A50" s="48" t="s">
        <v>50</v>
      </c>
      <c r="B50" s="49"/>
      <c r="C50" s="15"/>
      <c r="D50" s="16">
        <v>21</v>
      </c>
      <c r="E50" s="17">
        <v>4488225</v>
      </c>
      <c r="F50" s="17">
        <v>340458</v>
      </c>
      <c r="G50" s="82">
        <f t="shared" si="1"/>
        <v>0.9241441772638403</v>
      </c>
      <c r="H50" s="19"/>
    </row>
    <row r="51" spans="1:8" ht="15.75">
      <c r="A51" s="48" t="s">
        <v>51</v>
      </c>
      <c r="B51" s="49"/>
      <c r="C51" s="15"/>
      <c r="D51" s="16">
        <v>2</v>
      </c>
      <c r="E51" s="17">
        <v>1488350</v>
      </c>
      <c r="F51" s="17">
        <v>138090</v>
      </c>
      <c r="G51" s="82">
        <f t="shared" si="1"/>
        <v>0.9072194040380287</v>
      </c>
      <c r="H51" s="19"/>
    </row>
    <row r="52" spans="1:8" ht="15.75">
      <c r="A52" s="88" t="s">
        <v>52</v>
      </c>
      <c r="B52" s="49"/>
      <c r="C52" s="15"/>
      <c r="D52" s="16">
        <v>2</v>
      </c>
      <c r="E52" s="17">
        <v>543925</v>
      </c>
      <c r="F52" s="17">
        <v>66700</v>
      </c>
      <c r="G52" s="82">
        <f t="shared" si="1"/>
        <v>0.8773727995587627</v>
      </c>
      <c r="H52" s="19"/>
    </row>
    <row r="53" spans="1:8" ht="15.75">
      <c r="A53" s="89" t="s">
        <v>81</v>
      </c>
      <c r="B53" s="49"/>
      <c r="C53" s="15"/>
      <c r="D53" s="16">
        <v>2</v>
      </c>
      <c r="E53" s="17">
        <v>169800</v>
      </c>
      <c r="F53" s="17">
        <v>6700</v>
      </c>
      <c r="G53" s="82">
        <f t="shared" si="1"/>
        <v>0.9605418138987043</v>
      </c>
      <c r="H53" s="19"/>
    </row>
    <row r="54" spans="1:8" ht="15.75">
      <c r="A54" s="48" t="s">
        <v>109</v>
      </c>
      <c r="B54" s="49"/>
      <c r="C54" s="15"/>
      <c r="D54" s="16">
        <v>1507</v>
      </c>
      <c r="E54" s="17">
        <v>97913447.03</v>
      </c>
      <c r="F54" s="17">
        <v>11633527.36</v>
      </c>
      <c r="G54" s="82">
        <f t="shared" si="1"/>
        <v>0.8811856010294933</v>
      </c>
      <c r="H54" s="19"/>
    </row>
    <row r="55" spans="1:8" ht="15.75">
      <c r="A55" s="90" t="s">
        <v>110</v>
      </c>
      <c r="B55" s="51"/>
      <c r="C55" s="15"/>
      <c r="D55" s="16"/>
      <c r="E55" s="17"/>
      <c r="F55" s="17"/>
      <c r="G55" s="82"/>
      <c r="H55" s="19"/>
    </row>
    <row r="56" spans="1:8" ht="15.75">
      <c r="A56" s="92" t="s">
        <v>118</v>
      </c>
      <c r="B56" s="51"/>
      <c r="C56" s="15"/>
      <c r="D56" s="16"/>
      <c r="E56" s="17"/>
      <c r="F56" s="17"/>
      <c r="G56" s="82"/>
      <c r="H56" s="19"/>
    </row>
    <row r="57" spans="1:8" ht="15">
      <c r="A57" s="23" t="s">
        <v>55</v>
      </c>
      <c r="B57" s="51"/>
      <c r="C57" s="15"/>
      <c r="D57" s="24"/>
      <c r="E57" s="74"/>
      <c r="F57" s="17"/>
      <c r="G57" s="83"/>
      <c r="H57" s="19"/>
    </row>
    <row r="58" spans="1:8" ht="15">
      <c r="A58" s="23" t="s">
        <v>56</v>
      </c>
      <c r="B58" s="49"/>
      <c r="C58" s="15"/>
      <c r="D58" s="24"/>
      <c r="E58" s="74"/>
      <c r="F58" s="17"/>
      <c r="G58" s="83"/>
      <c r="H58" s="19"/>
    </row>
    <row r="59" spans="1:8" ht="15">
      <c r="A59" s="23" t="s">
        <v>57</v>
      </c>
      <c r="B59" s="49"/>
      <c r="C59" s="15"/>
      <c r="D59" s="24"/>
      <c r="E59" s="73"/>
      <c r="F59" s="17"/>
      <c r="G59" s="83"/>
      <c r="H59" s="19"/>
    </row>
    <row r="60" spans="1:8" ht="15">
      <c r="A60" s="23" t="s">
        <v>38</v>
      </c>
      <c r="B60" s="49"/>
      <c r="C60" s="15"/>
      <c r="D60" s="24"/>
      <c r="E60" s="73"/>
      <c r="F60" s="17"/>
      <c r="G60" s="83"/>
      <c r="H60" s="19"/>
    </row>
    <row r="61" spans="1:8" ht="15.75">
      <c r="A61" s="53"/>
      <c r="B61" s="28"/>
      <c r="C61" s="15"/>
      <c r="D61" s="24"/>
      <c r="E61" s="29"/>
      <c r="F61" s="29"/>
      <c r="G61" s="83"/>
      <c r="H61" s="2"/>
    </row>
    <row r="62" spans="1:8" ht="15.75">
      <c r="A62" s="31" t="s">
        <v>58</v>
      </c>
      <c r="B62" s="31"/>
      <c r="C62" s="32"/>
      <c r="D62" s="33">
        <f>SUM(D44:D58)</f>
        <v>2022</v>
      </c>
      <c r="E62" s="34">
        <f>SUM(E44:E61)</f>
        <v>178802246.03</v>
      </c>
      <c r="F62" s="34">
        <f>SUM(F44:F61)</f>
        <v>16301867.17</v>
      </c>
      <c r="G62" s="91">
        <f>1-(+F62/E62)</f>
        <v>0.9088273915347528</v>
      </c>
      <c r="H62" s="2"/>
    </row>
    <row r="63" spans="1:8" ht="15">
      <c r="A63" s="54"/>
      <c r="B63" s="54"/>
      <c r="C63" s="54"/>
      <c r="D63" s="55"/>
      <c r="E63" s="56"/>
      <c r="F63" s="57"/>
      <c r="G63" s="57"/>
      <c r="H63" s="2"/>
    </row>
    <row r="64" spans="1:8" ht="18">
      <c r="A64" s="58" t="s">
        <v>59</v>
      </c>
      <c r="B64" s="59"/>
      <c r="C64" s="59"/>
      <c r="D64" s="59"/>
      <c r="E64" s="59"/>
      <c r="F64" s="60">
        <f>F62+F39</f>
        <v>17829049.67</v>
      </c>
      <c r="G64" s="59"/>
      <c r="H64" s="2"/>
    </row>
    <row r="65" spans="1:8" ht="18">
      <c r="A65" s="58"/>
      <c r="B65" s="59"/>
      <c r="C65" s="59"/>
      <c r="D65" s="59"/>
      <c r="E65" s="59"/>
      <c r="F65" s="60"/>
      <c r="G65" s="59"/>
      <c r="H65" s="2"/>
    </row>
    <row r="66" spans="1:8" ht="15.75">
      <c r="A66" s="4" t="s">
        <v>61</v>
      </c>
      <c r="B66" s="63"/>
      <c r="C66" s="63"/>
      <c r="D66" s="63"/>
      <c r="E66" s="63"/>
      <c r="F66" s="64"/>
      <c r="G66" s="63"/>
      <c r="H66" s="2"/>
    </row>
    <row r="67" spans="1:8" ht="15.75">
      <c r="A67" s="4" t="s">
        <v>62</v>
      </c>
      <c r="B67" s="63"/>
      <c r="C67" s="63"/>
      <c r="D67" s="63"/>
      <c r="E67" s="63"/>
      <c r="F67" s="64"/>
      <c r="G67" s="63"/>
      <c r="H67" s="2"/>
    </row>
    <row r="68" spans="1:8" ht="15.75">
      <c r="A68" s="4"/>
      <c r="B68" s="63"/>
      <c r="C68" s="63"/>
      <c r="D68" s="63"/>
      <c r="E68" s="63"/>
      <c r="F68" s="64"/>
      <c r="G68" s="63"/>
      <c r="H68" s="2"/>
    </row>
    <row r="69" spans="1:8" ht="18">
      <c r="A69" s="65" t="s">
        <v>63</v>
      </c>
      <c r="B69" s="62"/>
      <c r="C69" s="62"/>
      <c r="D69" s="62"/>
      <c r="E69" s="62"/>
      <c r="F69" s="60"/>
      <c r="G69" s="62"/>
      <c r="H69" s="2"/>
    </row>
    <row r="70" spans="1:8" ht="18">
      <c r="A70" s="66"/>
      <c r="B70" s="62"/>
      <c r="C70" s="62"/>
      <c r="D70" s="62"/>
      <c r="E70" s="60"/>
      <c r="F70" s="2"/>
      <c r="G70" s="2"/>
      <c r="H70" s="2"/>
    </row>
    <row r="71" spans="1:8" ht="18">
      <c r="A71" s="66"/>
      <c r="B71" s="62"/>
      <c r="C71" s="62"/>
      <c r="D71" s="62"/>
      <c r="E71" s="67"/>
      <c r="F71" s="2"/>
      <c r="G71" s="2"/>
      <c r="H71" s="2"/>
    </row>
    <row r="72" spans="1:8" ht="18">
      <c r="A72" s="66"/>
      <c r="B72" s="62"/>
      <c r="C72" s="62"/>
      <c r="D72" s="62"/>
      <c r="E72" s="68"/>
      <c r="F72" s="2"/>
      <c r="G72" s="2"/>
      <c r="H72" s="2"/>
    </row>
    <row r="73" spans="1:8" ht="18">
      <c r="A73" s="66"/>
      <c r="B73" s="62"/>
      <c r="C73" s="62"/>
      <c r="D73" s="62"/>
      <c r="E73" s="69"/>
      <c r="F73" s="2"/>
      <c r="G73" s="2"/>
      <c r="H73" s="2"/>
    </row>
    <row r="74" spans="1:8" ht="18">
      <c r="A74" s="66"/>
      <c r="B74" s="62"/>
      <c r="C74" s="62"/>
      <c r="D74" s="62"/>
      <c r="E74" s="60"/>
      <c r="F74" s="2"/>
      <c r="G74" s="2"/>
      <c r="H74" s="2"/>
    </row>
    <row r="75" spans="1:8" ht="18">
      <c r="A75" s="66"/>
      <c r="B75" s="62"/>
      <c r="C75" s="62"/>
      <c r="D75" s="62"/>
      <c r="E75" s="60"/>
      <c r="F75" s="2"/>
      <c r="G75" s="2"/>
      <c r="H75" s="2"/>
    </row>
    <row r="76" spans="1:8" ht="18">
      <c r="A76" s="66"/>
      <c r="B76" s="62"/>
      <c r="C76" s="62"/>
      <c r="D76" s="62"/>
      <c r="E76" s="67"/>
      <c r="F76" s="2"/>
      <c r="G76" s="2"/>
      <c r="H76" s="2"/>
    </row>
    <row r="77" spans="1:8" ht="18">
      <c r="A77" s="66"/>
      <c r="B77" s="62"/>
      <c r="C77" s="62"/>
      <c r="D77" s="62"/>
      <c r="E77" s="68"/>
      <c r="F77" s="2"/>
      <c r="G77" s="2"/>
      <c r="H77" s="2"/>
    </row>
    <row r="78" spans="1:8" ht="18">
      <c r="A78" s="66"/>
      <c r="B78" s="62"/>
      <c r="C78" s="62"/>
      <c r="D78" s="62"/>
      <c r="E78" s="68"/>
      <c r="F78" s="2"/>
      <c r="G78" s="2"/>
      <c r="H78" s="2"/>
    </row>
    <row r="79" spans="1:8" ht="18">
      <c r="A79" s="66"/>
      <c r="B79" s="62"/>
      <c r="C79" s="62"/>
      <c r="D79" s="62"/>
      <c r="E79" s="68"/>
      <c r="F79" s="2"/>
      <c r="G79" s="2"/>
      <c r="H79" s="2"/>
    </row>
    <row r="80" spans="1:8" ht="18">
      <c r="A80" s="66"/>
      <c r="B80" s="62"/>
      <c r="C80" s="62"/>
      <c r="D80" s="62"/>
      <c r="E80" s="70"/>
      <c r="F80" s="2"/>
      <c r="G80" s="2"/>
      <c r="H80" s="2"/>
    </row>
    <row r="81" spans="1:8" ht="18">
      <c r="A81" s="66"/>
      <c r="B81" s="62"/>
      <c r="C81" s="62"/>
      <c r="D81" s="62"/>
      <c r="E81" s="62"/>
      <c r="F81" s="2"/>
      <c r="G81" s="2"/>
      <c r="H81" s="2"/>
    </row>
    <row r="82" spans="1:8" ht="15.75">
      <c r="A82" s="71"/>
      <c r="B82" s="2"/>
      <c r="C82" s="2"/>
      <c r="D82" s="2"/>
      <c r="E82" s="2"/>
      <c r="F82" s="2"/>
      <c r="G82" s="2"/>
      <c r="H8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webteam-prod</cp:lastModifiedBy>
  <dcterms:created xsi:type="dcterms:W3CDTF">2012-06-07T14:04:25Z</dcterms:created>
  <dcterms:modified xsi:type="dcterms:W3CDTF">2014-01-31T14:41:42Z</dcterms:modified>
  <cp:category/>
  <cp:version/>
  <cp:contentType/>
  <cp:contentStatus/>
</cp:coreProperties>
</file>