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<sst xmlns="http://schemas.openxmlformats.org/spreadsheetml/2006/main" count="931" uniqueCount="145">
  <si>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</si>
  <si>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</si>
  <si>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</si>
  <si>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</si>
  <si>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</si>
  <si>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</si>
  <si>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</si>
  <si>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</si>
  <si>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</si>
  <si>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</si>
  <si>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</si>
  <si>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</si>
  <si>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</si>
  <si>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</si>
  <si>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</si>
  <si>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</si>
  <si>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</si>
  <si>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</si>
  <si>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</si>
  <si>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</si>
  <si>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</si>
  <si>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</si>
  <si>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</si>
  <si>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</si>
  <si>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</si>
  <si>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</si>
  <si>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</si>
  <si>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</si>
  <si>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</si>
  <si>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</si>
  <si>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</si>
  <si>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</si>
  <si>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</si>
  <si>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</si>
  <si>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</si>
  <si>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</si>
  <si>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</si>
  <si>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</si>
  <si>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</si>
  <si>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</si>
  <si>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</si>
  <si>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</si>
  <si>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</si>
  <si>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</si>
  <si>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</si>
  <si>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</si>
  <si>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</si>
  <si>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</si>
  <si>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</si>
  <si>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</si>
  <si>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</si>
  <si>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</si>
  <si>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</si>
  <si>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</si>
  <si>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</si>
  <si>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</si>
  <si>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</si>
  <si>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</si>
  <si>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</si>
  <si>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</si>
  <si>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</si>
  <si>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</si>
  <si>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</si>
  <si>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</si>
  <si>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</si>
  <si>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</si>
  <si>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</si>
  <si>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</si>
  <si>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</si>
  <si>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</si>
  <si>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</si>
  <si>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</si>
  <si>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</si>
  <si>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</si>
  <si>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</si>
  <si>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</si>
  <si>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</si>
  <si>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</si>
  <si>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</si>
  <si>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</si>
  <si>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</si>
  <si>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</si>
  <si>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No Craps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</si>
  <si>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</si>
  <si>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</si>
  <si>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</si>
  <si>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</si>
  <si>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</si>
  <si>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</si>
  <si>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</si>
  <si>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</si>
  <si>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</si>
  <si>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</si>
  <si>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</si>
  <si>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</si>
  <si>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</si>
  <si>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</si>
  <si>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</si>
  <si>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Blackjack Royal Match</t>
  </si>
  <si>
    <t xml:space="preserve">   Emperor Challenge Pai Gow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</si>
  <si>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</si>
  <si>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</si>
  <si>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</si>
  <si>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</si>
  <si>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</si>
  <si>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</si>
  <si>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</si>
  <si>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</si>
  <si>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</si>
  <si>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</si>
  <si>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</si>
  <si>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</si>
  <si>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</si>
  <si>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</si>
  <si>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</si>
  <si>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</si>
  <si>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</si>
  <si>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</si>
  <si>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</si>
  <si>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</si>
  <si>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</si>
  <si>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</si>
  <si>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</si>
  <si>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</si>
  <si>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</si>
  <si>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In Between BJ</t>
  </si>
  <si>
    <t xml:space="preserve">   65 to 5 BJ</t>
  </si>
  <si>
    <t xml:space="preserve">   Double Draw Poker</t>
  </si>
  <si>
    <t xml:space="preserve">   3 Card Blackjack</t>
  </si>
  <si>
    <t xml:space="preserve">   In BETween</t>
  </si>
  <si>
    <t xml:space="preserve">   High Five</t>
  </si>
  <si>
    <t xml:space="preserve">   6 Card Pai Gow Poker</t>
  </si>
  <si>
    <t xml:space="preserve">   High Card Flush</t>
  </si>
  <si>
    <t xml:space="preserve">   1 cent</t>
  </si>
  <si>
    <t xml:space="preserve">   2 cents</t>
  </si>
  <si>
    <t xml:space="preserve">   3 to 1 Blackjack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</si>
  <si>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</si>
  <si>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</si>
  <si>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</si>
  <si>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</si>
  <si>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</si>
  <si>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</si>
  <si>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Big 6 Wheel</t>
  </si>
  <si>
    <t xml:space="preserve">   Double Deck Blackjack 21+3</t>
  </si>
  <si>
    <t>MONTH ENDED:      MARCH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</si>
</sst>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144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617412</v>
      </c>
      <c r="F10" s="16">
        <v>8198</v>
      </c>
      <c r="G10" s="17">
        <f>F10/E10</f>
        <v>0.013278005610516154</v>
      </c>
      <c r="H10" s="18"/>
    </row>
    <row r="11" spans="1:8" ht="15.75">
      <c r="A11" s="112" t="s">
        <v>143</v>
      </c>
      <c r="B11" s="13"/>
      <c r="C11" s="14"/>
      <c r="D11" s="15">
        <v>1</v>
      </c>
      <c r="E11" s="16">
        <v>488456</v>
      </c>
      <c r="F11" s="16">
        <v>119588</v>
      </c>
      <c r="G11" s="17">
        <f>F11/E11</f>
        <v>0.2448286027810079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701945</v>
      </c>
      <c r="F18" s="16">
        <v>185006</v>
      </c>
      <c r="G18" s="17">
        <f>F18/E18</f>
        <v>0.2635619599826197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454100</v>
      </c>
      <c r="F20" s="16">
        <v>98992.5</v>
      </c>
      <c r="G20" s="17">
        <f>F20/E20</f>
        <v>0.21799713719445057</v>
      </c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131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>
        <v>2</v>
      </c>
      <c r="E24" s="16">
        <v>195607</v>
      </c>
      <c r="F24" s="16">
        <v>59320.5</v>
      </c>
      <c r="G24" s="17">
        <f>F24/E24</f>
        <v>0.30326368688237126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567329</v>
      </c>
      <c r="F25" s="16">
        <v>141723.5</v>
      </c>
      <c r="G25" s="17">
        <f>F25/E25</f>
        <v>0.2498083122844064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9"/>
      <c r="F29" s="19"/>
      <c r="G29" s="17"/>
      <c r="H29" s="18"/>
    </row>
    <row r="30" spans="1:8" ht="15.75">
      <c r="A30" s="114" t="s">
        <v>30</v>
      </c>
      <c r="B30" s="13"/>
      <c r="C30" s="14"/>
      <c r="D30" s="15">
        <v>1</v>
      </c>
      <c r="E30" s="19">
        <v>254629</v>
      </c>
      <c r="F30" s="16">
        <v>53210</v>
      </c>
      <c r="G30" s="17">
        <f>F30/E30</f>
        <v>0.2089706985457273</v>
      </c>
      <c r="H30" s="18"/>
    </row>
    <row r="31" spans="1:8" ht="15.75">
      <c r="A31" s="114" t="s">
        <v>31</v>
      </c>
      <c r="B31" s="13"/>
      <c r="C31" s="14"/>
      <c r="D31" s="15">
        <v>16</v>
      </c>
      <c r="E31" s="19">
        <v>2396630</v>
      </c>
      <c r="F31" s="19">
        <v>443482.5</v>
      </c>
      <c r="G31" s="17">
        <f>F31/E31</f>
        <v>0.185044207908605</v>
      </c>
      <c r="H31" s="18"/>
    </row>
    <row r="32" spans="1:8" ht="15.75">
      <c r="A32" s="114" t="s">
        <v>32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132</v>
      </c>
      <c r="B33" s="13"/>
      <c r="C33" s="14"/>
      <c r="D33" s="15">
        <v>1</v>
      </c>
      <c r="E33" s="19">
        <v>196124</v>
      </c>
      <c r="F33" s="19">
        <v>81906</v>
      </c>
      <c r="G33" s="17">
        <f>F33/E33</f>
        <v>0.4176235442883074</v>
      </c>
      <c r="H33" s="18"/>
    </row>
    <row r="34" spans="1:8" ht="15.75">
      <c r="A34" s="114" t="s">
        <v>33</v>
      </c>
      <c r="B34" s="13"/>
      <c r="C34" s="14"/>
      <c r="D34" s="15">
        <v>1</v>
      </c>
      <c r="E34" s="19">
        <v>254034</v>
      </c>
      <c r="F34" s="19">
        <v>62802.5</v>
      </c>
      <c r="G34" s="17">
        <f>F34/E34</f>
        <v>0.247220844453892</v>
      </c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30</v>
      </c>
      <c r="E39" s="31">
        <f>SUM(E9:E38)</f>
        <v>6126266</v>
      </c>
      <c r="F39" s="31">
        <f>SUM(F9:F38)</f>
        <v>1254229.5</v>
      </c>
      <c r="G39" s="32">
        <f>F39/E39</f>
        <v>0.20472984685940832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122</v>
      </c>
      <c r="E44" s="16">
        <v>13379354.3</v>
      </c>
      <c r="F44" s="16">
        <v>762836.8</v>
      </c>
      <c r="G44" s="17">
        <f>1-(+F44/E44)</f>
        <v>0.94298403473776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182</v>
      </c>
      <c r="E46" s="16">
        <v>13205733.25</v>
      </c>
      <c r="F46" s="16">
        <v>920041.26</v>
      </c>
      <c r="G46" s="17">
        <f>1-(+F46/E46)</f>
        <v>0.9303301647411362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164</v>
      </c>
      <c r="E48" s="16">
        <v>16340123.07</v>
      </c>
      <c r="F48" s="16">
        <v>1204071.8</v>
      </c>
      <c r="G48" s="17">
        <f>1-(+F48/E48)</f>
        <v>0.9263119503542393</v>
      </c>
      <c r="H48" s="18"/>
    </row>
    <row r="49" spans="1:8" ht="15.75">
      <c r="A49" s="45" t="s">
        <v>47</v>
      </c>
      <c r="B49" s="46"/>
      <c r="C49" s="14"/>
      <c r="D49" s="15">
        <v>22</v>
      </c>
      <c r="E49" s="16">
        <v>4192154</v>
      </c>
      <c r="F49" s="16">
        <v>187908</v>
      </c>
      <c r="G49" s="17">
        <f>1-(+F49/E49)</f>
        <v>0.9551762649940818</v>
      </c>
      <c r="H49" s="18"/>
    </row>
    <row r="50" spans="1:8" ht="15.75">
      <c r="A50" s="45" t="s">
        <v>48</v>
      </c>
      <c r="B50" s="46"/>
      <c r="C50" s="14"/>
      <c r="D50" s="15">
        <v>9</v>
      </c>
      <c r="E50" s="16">
        <v>1575385</v>
      </c>
      <c r="F50" s="16">
        <v>164564</v>
      </c>
      <c r="G50" s="17">
        <f>1-(+F50/E50)</f>
        <v>0.8955404551903186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>
        <v>1</v>
      </c>
      <c r="E52" s="16">
        <v>89850</v>
      </c>
      <c r="F52" s="16">
        <v>-2725</v>
      </c>
      <c r="G52" s="17">
        <f>1-(+F52/E52)</f>
        <v>1.030328324986088</v>
      </c>
      <c r="H52" s="18"/>
    </row>
    <row r="53" spans="1:8" ht="15.75">
      <c r="A53" s="47" t="s">
        <v>74</v>
      </c>
      <c r="B53" s="48"/>
      <c r="C53" s="14"/>
      <c r="D53" s="15">
        <v>968</v>
      </c>
      <c r="E53" s="16">
        <v>72900617.33</v>
      </c>
      <c r="F53" s="16">
        <v>8463147.44</v>
      </c>
      <c r="G53" s="17">
        <f>1-(+F53/E53)</f>
        <v>0.8839084256078411</v>
      </c>
      <c r="H53" s="18"/>
    </row>
    <row r="54" spans="1:8" ht="15.75">
      <c r="A54" s="47" t="s">
        <v>75</v>
      </c>
      <c r="B54" s="48"/>
      <c r="C54" s="14"/>
      <c r="D54" s="15">
        <v>8</v>
      </c>
      <c r="E54" s="16">
        <v>171978.22</v>
      </c>
      <c r="F54" s="16">
        <v>25047.92</v>
      </c>
      <c r="G54" s="17">
        <f>1-(+F54/E54)</f>
        <v>0.8543541153059964</v>
      </c>
      <c r="H54" s="18"/>
    </row>
    <row r="55" spans="1:8" ht="15">
      <c r="A55" s="49" t="s">
        <v>51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36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1476</v>
      </c>
      <c r="E60" s="31">
        <f>SUM(E44:E59)</f>
        <v>121855195.17</v>
      </c>
      <c r="F60" s="31">
        <f>SUM(F44:F59)</f>
        <v>11724892.22</v>
      </c>
      <c r="G60" s="32">
        <f>1-(+F60/E60)</f>
        <v>0.9037801203006354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55</v>
      </c>
      <c r="B62" s="56"/>
      <c r="C62" s="56"/>
      <c r="D62" s="56"/>
      <c r="E62" s="56"/>
      <c r="F62" s="57">
        <f>F60+F39</f>
        <v>12979121.72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6">
        <v>322949</v>
      </c>
      <c r="F9" s="16">
        <v>213506.5</v>
      </c>
      <c r="G9" s="119">
        <f>F9/E9</f>
        <v>0.661115222527396</v>
      </c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1212294</v>
      </c>
      <c r="F10" s="16">
        <v>96567.5</v>
      </c>
      <c r="G10" s="119">
        <f>F10/E10</f>
        <v>0.07965683241853874</v>
      </c>
      <c r="H10" s="18"/>
    </row>
    <row r="11" spans="1:8" ht="15.75">
      <c r="A11" s="112" t="s">
        <v>119</v>
      </c>
      <c r="B11" s="13"/>
      <c r="C11" s="14"/>
      <c r="D11" s="15">
        <v>1</v>
      </c>
      <c r="E11" s="16">
        <v>16182</v>
      </c>
      <c r="F11" s="16">
        <v>6768</v>
      </c>
      <c r="G11" s="119">
        <f>F11/E11</f>
        <v>0.41824249165739713</v>
      </c>
      <c r="H11" s="18"/>
    </row>
    <row r="12" spans="1:8" ht="15.75">
      <c r="A12" s="112" t="s">
        <v>30</v>
      </c>
      <c r="B12" s="13"/>
      <c r="C12" s="14"/>
      <c r="D12" s="15"/>
      <c r="E12" s="16"/>
      <c r="F12" s="16"/>
      <c r="G12" s="119"/>
      <c r="H12" s="18"/>
    </row>
    <row r="13" spans="1:8" ht="15.75">
      <c r="A13" s="112" t="s">
        <v>92</v>
      </c>
      <c r="B13" s="13"/>
      <c r="C13" s="14"/>
      <c r="D13" s="15">
        <v>10</v>
      </c>
      <c r="E13" s="16">
        <v>3532888</v>
      </c>
      <c r="F13" s="16">
        <v>625234.5</v>
      </c>
      <c r="G13" s="119">
        <f>F13/E13</f>
        <v>0.17697546596438948</v>
      </c>
      <c r="H13" s="18"/>
    </row>
    <row r="14" spans="1:8" ht="15.75">
      <c r="A14" s="112" t="s">
        <v>98</v>
      </c>
      <c r="B14" s="13"/>
      <c r="C14" s="14"/>
      <c r="D14" s="15">
        <v>7</v>
      </c>
      <c r="E14" s="16">
        <v>138414</v>
      </c>
      <c r="F14" s="16">
        <v>40365</v>
      </c>
      <c r="G14" s="119">
        <f>F14/E14</f>
        <v>0.2916251246261216</v>
      </c>
      <c r="H14" s="18"/>
    </row>
    <row r="15" spans="1:8" ht="15.75">
      <c r="A15" s="112" t="s">
        <v>99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118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100</v>
      </c>
      <c r="B17" s="13"/>
      <c r="C17" s="14"/>
      <c r="D17" s="15">
        <v>3</v>
      </c>
      <c r="E17" s="16">
        <v>1079471</v>
      </c>
      <c r="F17" s="16">
        <v>231737</v>
      </c>
      <c r="G17" s="119">
        <f aca="true" t="shared" si="0" ref="G17:G22">F17/E17</f>
        <v>0.21467644800091898</v>
      </c>
      <c r="H17" s="18"/>
    </row>
    <row r="18" spans="1:8" ht="15.75">
      <c r="A18" s="112" t="s">
        <v>18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861869</v>
      </c>
      <c r="F19" s="16">
        <v>117441</v>
      </c>
      <c r="G19" s="119">
        <f t="shared" si="0"/>
        <v>0.1362631676043575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6">
        <v>120857</v>
      </c>
      <c r="F20" s="16">
        <v>38057.58</v>
      </c>
      <c r="G20" s="119">
        <f t="shared" si="0"/>
        <v>0.31489760626194596</v>
      </c>
      <c r="H20" s="18"/>
    </row>
    <row r="21" spans="1:8" ht="15.75">
      <c r="A21" s="112" t="s">
        <v>23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6">
        <v>123429</v>
      </c>
      <c r="F22" s="16">
        <v>38539.27</v>
      </c>
      <c r="G22" s="119">
        <f t="shared" si="0"/>
        <v>0.3122383718575051</v>
      </c>
      <c r="H22" s="18"/>
    </row>
    <row r="23" spans="1:8" ht="15.75">
      <c r="A23" s="112" t="s">
        <v>101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102</v>
      </c>
      <c r="B24" s="13"/>
      <c r="C24" s="14"/>
      <c r="D24" s="15">
        <v>15</v>
      </c>
      <c r="E24" s="16">
        <v>463733</v>
      </c>
      <c r="F24" s="16">
        <v>85154.5</v>
      </c>
      <c r="G24" s="119">
        <f>F24/E24</f>
        <v>0.18362829472994158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6">
        <v>952915</v>
      </c>
      <c r="F25" s="16">
        <v>270095</v>
      </c>
      <c r="G25" s="119">
        <f>F25/E25</f>
        <v>0.28344081056547543</v>
      </c>
      <c r="H25" s="18"/>
    </row>
    <row r="26" spans="1:8" ht="15.75">
      <c r="A26" s="113" t="s">
        <v>26</v>
      </c>
      <c r="B26" s="13"/>
      <c r="C26" s="14"/>
      <c r="D26" s="15">
        <v>13</v>
      </c>
      <c r="E26" s="16">
        <v>140624</v>
      </c>
      <c r="F26" s="16">
        <v>140624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36073</v>
      </c>
      <c r="F28" s="16">
        <v>-11027</v>
      </c>
      <c r="G28" s="119">
        <f aca="true" t="shared" si="1" ref="G28:G34">F28/E28</f>
        <v>-0.3056856929005073</v>
      </c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204636</v>
      </c>
      <c r="F29" s="16">
        <v>63488.42</v>
      </c>
      <c r="G29" s="119">
        <f t="shared" si="1"/>
        <v>0.3102504935592955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6">
        <v>277425</v>
      </c>
      <c r="F30" s="16">
        <v>75030</v>
      </c>
      <c r="G30" s="119">
        <f t="shared" si="1"/>
        <v>0.2704514733711814</v>
      </c>
      <c r="H30" s="18"/>
    </row>
    <row r="31" spans="1:8" ht="15.75">
      <c r="A31" s="114" t="s">
        <v>103</v>
      </c>
      <c r="B31" s="13"/>
      <c r="C31" s="14"/>
      <c r="D31" s="15">
        <v>1</v>
      </c>
      <c r="E31" s="16">
        <v>147715</v>
      </c>
      <c r="F31" s="16">
        <v>31104.5</v>
      </c>
      <c r="G31" s="119">
        <f t="shared" si="1"/>
        <v>0.2105710320549707</v>
      </c>
      <c r="H31" s="18"/>
    </row>
    <row r="32" spans="1:8" ht="15.75">
      <c r="A32" s="114" t="s">
        <v>63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495139</v>
      </c>
      <c r="F33" s="16">
        <v>145351</v>
      </c>
      <c r="G33" s="119">
        <f t="shared" si="1"/>
        <v>0.29355595095518633</v>
      </c>
      <c r="H33" s="18"/>
    </row>
    <row r="34" spans="1:8" ht="15.75">
      <c r="A34" s="114" t="s">
        <v>96</v>
      </c>
      <c r="B34" s="13"/>
      <c r="C34" s="14"/>
      <c r="D34" s="15">
        <v>4</v>
      </c>
      <c r="E34" s="16">
        <v>2210265</v>
      </c>
      <c r="F34" s="16">
        <v>116720.5</v>
      </c>
      <c r="G34" s="119">
        <f t="shared" si="1"/>
        <v>0.05280837365655249</v>
      </c>
      <c r="H34" s="18"/>
    </row>
    <row r="35" spans="1:8" ht="15">
      <c r="A35" s="20" t="s">
        <v>34</v>
      </c>
      <c r="B35" s="13"/>
      <c r="C35" s="14"/>
      <c r="D35" s="21"/>
      <c r="E35" s="70">
        <v>881420</v>
      </c>
      <c r="F35" s="16">
        <v>106771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13218298</v>
      </c>
      <c r="F39" s="31">
        <f>SUM(F9:F38)</f>
        <v>2431528.27</v>
      </c>
      <c r="G39" s="107">
        <f>F39/E39</f>
        <v>0.18395169105735096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95</v>
      </c>
      <c r="E44" s="122">
        <v>8713003.15</v>
      </c>
      <c r="F44" s="16">
        <v>430490.21</v>
      </c>
      <c r="G44" s="119">
        <f>1-(+F44/E44)</f>
        <v>0.9505922122844636</v>
      </c>
      <c r="H44" s="18"/>
    </row>
    <row r="45" spans="1:8" ht="15.75">
      <c r="A45" s="45" t="s">
        <v>43</v>
      </c>
      <c r="B45" s="46"/>
      <c r="C45" s="14"/>
      <c r="D45" s="15">
        <v>3</v>
      </c>
      <c r="E45" s="122">
        <v>495114.1</v>
      </c>
      <c r="F45" s="16">
        <v>46297.1</v>
      </c>
      <c r="G45" s="119">
        <f>1-(+F45/E45)</f>
        <v>0.9064920591031441</v>
      </c>
      <c r="H45" s="18"/>
    </row>
    <row r="46" spans="1:8" ht="15.75">
      <c r="A46" s="45" t="s">
        <v>44</v>
      </c>
      <c r="B46" s="46"/>
      <c r="C46" s="14"/>
      <c r="D46" s="15">
        <v>214</v>
      </c>
      <c r="E46" s="122">
        <v>12697213.75</v>
      </c>
      <c r="F46" s="16">
        <v>682141.81</v>
      </c>
      <c r="G46" s="119">
        <f>1-(+F46/E46)</f>
        <v>0.946276260018069</v>
      </c>
      <c r="H46" s="18"/>
    </row>
    <row r="47" spans="1:8" ht="15.75">
      <c r="A47" s="45" t="s">
        <v>45</v>
      </c>
      <c r="B47" s="46"/>
      <c r="C47" s="14"/>
      <c r="D47" s="15">
        <v>2</v>
      </c>
      <c r="E47" s="122">
        <v>485845</v>
      </c>
      <c r="F47" s="16">
        <v>16066.5</v>
      </c>
      <c r="G47" s="119">
        <f>1-(+F47/E47)</f>
        <v>0.9669308112669679</v>
      </c>
      <c r="H47" s="18"/>
    </row>
    <row r="48" spans="1:8" ht="15.75">
      <c r="A48" s="45" t="s">
        <v>46</v>
      </c>
      <c r="B48" s="46"/>
      <c r="C48" s="14"/>
      <c r="D48" s="15">
        <v>108</v>
      </c>
      <c r="E48" s="122">
        <v>7881871.93</v>
      </c>
      <c r="F48" s="16">
        <v>465370.92</v>
      </c>
      <c r="G48" s="119">
        <f aca="true" t="shared" si="2" ref="G48:G54">1-(+F48/E48)</f>
        <v>0.9409568026310217</v>
      </c>
      <c r="H48" s="18"/>
    </row>
    <row r="49" spans="1:8" ht="15.75">
      <c r="A49" s="45" t="s">
        <v>47</v>
      </c>
      <c r="B49" s="46"/>
      <c r="C49" s="14"/>
      <c r="D49" s="15">
        <v>4</v>
      </c>
      <c r="E49" s="122">
        <v>850121</v>
      </c>
      <c r="F49" s="16">
        <v>14148</v>
      </c>
      <c r="G49" s="119">
        <f t="shared" si="2"/>
        <v>0.9833576632032381</v>
      </c>
      <c r="H49" s="18"/>
    </row>
    <row r="50" spans="1:8" ht="15.75">
      <c r="A50" s="45" t="s">
        <v>48</v>
      </c>
      <c r="B50" s="46"/>
      <c r="C50" s="14"/>
      <c r="D50" s="15">
        <v>28</v>
      </c>
      <c r="E50" s="122">
        <v>2035524</v>
      </c>
      <c r="F50" s="16">
        <v>238615</v>
      </c>
      <c r="G50" s="119">
        <f t="shared" si="2"/>
        <v>0.8827746565503527</v>
      </c>
      <c r="H50" s="18"/>
    </row>
    <row r="51" spans="1:8" ht="15.75">
      <c r="A51" s="45" t="s">
        <v>49</v>
      </c>
      <c r="B51" s="46"/>
      <c r="C51" s="14"/>
      <c r="D51" s="15">
        <v>4</v>
      </c>
      <c r="E51" s="122">
        <v>480815</v>
      </c>
      <c r="F51" s="16">
        <v>25511</v>
      </c>
      <c r="G51" s="119">
        <f t="shared" si="2"/>
        <v>0.9469421711053108</v>
      </c>
      <c r="H51" s="18"/>
    </row>
    <row r="52" spans="1:8" ht="15.75">
      <c r="A52" s="78" t="s">
        <v>50</v>
      </c>
      <c r="B52" s="46"/>
      <c r="C52" s="14"/>
      <c r="D52" s="15">
        <v>13</v>
      </c>
      <c r="E52" s="122">
        <v>1808695</v>
      </c>
      <c r="F52" s="16">
        <v>875</v>
      </c>
      <c r="G52" s="119">
        <f t="shared" si="2"/>
        <v>0.9995162257871006</v>
      </c>
      <c r="H52" s="18"/>
    </row>
    <row r="53" spans="1:8" ht="15.75">
      <c r="A53" s="79" t="s">
        <v>73</v>
      </c>
      <c r="B53" s="46"/>
      <c r="C53" s="14"/>
      <c r="D53" s="15">
        <v>1</v>
      </c>
      <c r="E53" s="122">
        <v>60200</v>
      </c>
      <c r="F53" s="16">
        <v>-23700</v>
      </c>
      <c r="G53" s="119">
        <f t="shared" si="2"/>
        <v>1.393687707641196</v>
      </c>
      <c r="H53" s="18"/>
    </row>
    <row r="54" spans="1:8" ht="15.75">
      <c r="A54" s="45" t="s">
        <v>133</v>
      </c>
      <c r="B54" s="46"/>
      <c r="C54" s="14"/>
      <c r="D54" s="15">
        <v>1288</v>
      </c>
      <c r="E54" s="122">
        <v>66117821.69</v>
      </c>
      <c r="F54" s="16">
        <v>7939558.05</v>
      </c>
      <c r="G54" s="119">
        <f t="shared" si="2"/>
        <v>0.8799180334883776</v>
      </c>
      <c r="H54" s="18"/>
    </row>
    <row r="55" spans="1:8" ht="15.75">
      <c r="A55" s="126" t="s">
        <v>134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1760</v>
      </c>
      <c r="E62" s="31">
        <f>SUM(E44:E61)</f>
        <v>101626224.62</v>
      </c>
      <c r="F62" s="31">
        <f>SUM(F44:F61)</f>
        <v>9835373.59</v>
      </c>
      <c r="G62" s="111">
        <f>1-(+F62/E62)</f>
        <v>0.9032201222983894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12266901.86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8</v>
      </c>
      <c r="E9" s="121">
        <v>269420</v>
      </c>
      <c r="F9" s="16">
        <v>34531.5</v>
      </c>
      <c r="G9" s="119">
        <f>F9/E9</f>
        <v>0.12816977210303615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715125</v>
      </c>
      <c r="F10" s="16">
        <v>133806</v>
      </c>
      <c r="G10" s="119">
        <f>F10/E10</f>
        <v>0.18710854745673833</v>
      </c>
      <c r="H10" s="18"/>
    </row>
    <row r="11" spans="1:8" ht="15.75">
      <c r="A11" s="112" t="s">
        <v>91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30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92</v>
      </c>
      <c r="B13" s="13"/>
      <c r="C13" s="14"/>
      <c r="D13" s="15">
        <v>4</v>
      </c>
      <c r="E13" s="121">
        <v>938021</v>
      </c>
      <c r="F13" s="16">
        <v>222311.5</v>
      </c>
      <c r="G13" s="119">
        <f>F13/E13</f>
        <v>0.23700055755681376</v>
      </c>
      <c r="H13" s="18"/>
    </row>
    <row r="14" spans="1:8" ht="15.75">
      <c r="A14" s="112" t="s">
        <v>127</v>
      </c>
      <c r="B14" s="13"/>
      <c r="C14" s="14"/>
      <c r="D14" s="15">
        <v>1</v>
      </c>
      <c r="E14" s="121">
        <v>168822</v>
      </c>
      <c r="F14" s="16">
        <v>62550</v>
      </c>
      <c r="G14" s="119">
        <f>F14/E14</f>
        <v>0.3705085830045847</v>
      </c>
      <c r="H14" s="18"/>
    </row>
    <row r="15" spans="1:8" ht="15.75">
      <c r="A15" s="112" t="s">
        <v>79</v>
      </c>
      <c r="B15" s="13"/>
      <c r="C15" s="14"/>
      <c r="D15" s="15"/>
      <c r="E15" s="121"/>
      <c r="F15" s="16"/>
      <c r="G15" s="119"/>
      <c r="H15" s="18"/>
    </row>
    <row r="16" spans="1:8" ht="15.75">
      <c r="A16" s="112" t="s">
        <v>16</v>
      </c>
      <c r="B16" s="13"/>
      <c r="C16" s="14"/>
      <c r="D16" s="15">
        <v>1</v>
      </c>
      <c r="E16" s="121">
        <v>155912</v>
      </c>
      <c r="F16" s="16">
        <v>42059</v>
      </c>
      <c r="G16" s="119">
        <f>F16/E16</f>
        <v>0.26976114731386935</v>
      </c>
      <c r="H16" s="18"/>
    </row>
    <row r="17" spans="1:8" ht="15.75">
      <c r="A17" s="112" t="s">
        <v>23</v>
      </c>
      <c r="B17" s="13"/>
      <c r="C17" s="14"/>
      <c r="D17" s="15"/>
      <c r="E17" s="121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1</v>
      </c>
      <c r="E18" s="121">
        <v>392773</v>
      </c>
      <c r="F18" s="16">
        <v>132987</v>
      </c>
      <c r="G18" s="119">
        <f>F18/E18</f>
        <v>0.33858488236207684</v>
      </c>
      <c r="H18" s="18"/>
    </row>
    <row r="19" spans="1:8" ht="15.75">
      <c r="A19" s="112" t="s">
        <v>19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72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93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22</v>
      </c>
      <c r="B22" s="13"/>
      <c r="C22" s="14"/>
      <c r="D22" s="15"/>
      <c r="E22" s="121"/>
      <c r="F22" s="16"/>
      <c r="G22" s="119"/>
      <c r="H22" s="18"/>
    </row>
    <row r="23" spans="1:8" ht="15.75">
      <c r="A23" s="112" t="s">
        <v>89</v>
      </c>
      <c r="B23" s="13"/>
      <c r="C23" s="14"/>
      <c r="D23" s="15">
        <v>1</v>
      </c>
      <c r="E23" s="121">
        <v>37904</v>
      </c>
      <c r="F23" s="16">
        <v>9004</v>
      </c>
      <c r="G23" s="119">
        <f>F23/E23</f>
        <v>0.23754748839172646</v>
      </c>
      <c r="H23" s="18"/>
    </row>
    <row r="24" spans="1:8" ht="15.75">
      <c r="A24" s="112" t="s">
        <v>94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1</v>
      </c>
      <c r="E25" s="121">
        <v>60763</v>
      </c>
      <c r="F25" s="16">
        <v>11409</v>
      </c>
      <c r="G25" s="119">
        <f>F25/E25</f>
        <v>0.18776228955120716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141</v>
      </c>
      <c r="B30" s="13"/>
      <c r="C30" s="14"/>
      <c r="D30" s="15">
        <v>1</v>
      </c>
      <c r="E30" s="16">
        <v>153991</v>
      </c>
      <c r="F30" s="16">
        <v>55172.5</v>
      </c>
      <c r="G30" s="119">
        <f>F30/E30</f>
        <v>0.35828392568396855</v>
      </c>
      <c r="H30" s="18"/>
    </row>
    <row r="31" spans="1:8" ht="15.75">
      <c r="A31" s="114" t="s">
        <v>95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125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96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21</v>
      </c>
      <c r="E39" s="31">
        <f>SUM(E9:E38)</f>
        <v>2892731</v>
      </c>
      <c r="F39" s="31">
        <f>SUM(F9:F38)</f>
        <v>703830.5</v>
      </c>
      <c r="G39" s="107">
        <f>F39/E39</f>
        <v>0.24331004161811104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20</v>
      </c>
      <c r="E44" s="16">
        <v>3751816.5</v>
      </c>
      <c r="F44" s="16">
        <v>165112.08</v>
      </c>
      <c r="G44" s="119">
        <f>1-(+F44/E44)</f>
        <v>0.9559914297514284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199</v>
      </c>
      <c r="E46" s="16">
        <v>14053546.5</v>
      </c>
      <c r="F46" s="16">
        <v>1012169.96</v>
      </c>
      <c r="G46" s="119">
        <f aca="true" t="shared" si="0" ref="G46:G52">1-(+F46/E46)</f>
        <v>0.9279776133376725</v>
      </c>
      <c r="H46" s="18"/>
    </row>
    <row r="47" spans="1:8" ht="15.75">
      <c r="A47" s="45" t="s">
        <v>45</v>
      </c>
      <c r="B47" s="46"/>
      <c r="C47" s="14"/>
      <c r="D47" s="15">
        <v>28</v>
      </c>
      <c r="E47" s="16">
        <v>2420009.5</v>
      </c>
      <c r="F47" s="16">
        <v>190129.05</v>
      </c>
      <c r="G47" s="119">
        <f t="shared" si="0"/>
        <v>0.9214345852774545</v>
      </c>
      <c r="H47" s="18"/>
    </row>
    <row r="48" spans="1:8" ht="15.75">
      <c r="A48" s="45" t="s">
        <v>46</v>
      </c>
      <c r="B48" s="46"/>
      <c r="C48" s="14"/>
      <c r="D48" s="15">
        <v>157</v>
      </c>
      <c r="E48" s="16">
        <v>16561823</v>
      </c>
      <c r="F48" s="16">
        <v>1219357.05</v>
      </c>
      <c r="G48" s="119">
        <f t="shared" si="0"/>
        <v>0.9263754328252392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1655129</v>
      </c>
      <c r="F49" s="16">
        <v>114817</v>
      </c>
      <c r="G49" s="119">
        <f t="shared" si="0"/>
        <v>0.9306295763049285</v>
      </c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1019070</v>
      </c>
      <c r="F50" s="16">
        <v>61220</v>
      </c>
      <c r="G50" s="119">
        <f t="shared" si="0"/>
        <v>0.9399256184560433</v>
      </c>
      <c r="H50" s="18"/>
    </row>
    <row r="51" spans="1:8" ht="15.75">
      <c r="A51" s="45" t="s">
        <v>49</v>
      </c>
      <c r="B51" s="46"/>
      <c r="C51" s="14"/>
      <c r="D51" s="15">
        <v>1</v>
      </c>
      <c r="E51" s="16">
        <v>193080</v>
      </c>
      <c r="F51" s="16">
        <v>16550</v>
      </c>
      <c r="G51" s="119">
        <f t="shared" si="0"/>
        <v>0.914284234514191</v>
      </c>
      <c r="H51" s="18"/>
    </row>
    <row r="52" spans="1:8" ht="15.75">
      <c r="A52" s="78" t="s">
        <v>50</v>
      </c>
      <c r="B52" s="46"/>
      <c r="C52" s="14"/>
      <c r="D52" s="15">
        <v>1</v>
      </c>
      <c r="E52" s="16">
        <v>208475</v>
      </c>
      <c r="F52" s="16">
        <v>325</v>
      </c>
      <c r="G52" s="119">
        <f t="shared" si="0"/>
        <v>0.9984410600791461</v>
      </c>
      <c r="H52" s="18"/>
    </row>
    <row r="53" spans="1:8" ht="15.75">
      <c r="A53" s="79" t="s">
        <v>73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133</v>
      </c>
      <c r="B54" s="46"/>
      <c r="C54" s="14"/>
      <c r="D54" s="15">
        <v>514</v>
      </c>
      <c r="E54" s="16">
        <v>32969196.06</v>
      </c>
      <c r="F54" s="16">
        <v>3896821.91</v>
      </c>
      <c r="G54" s="119">
        <f>1-(+F54/E54)</f>
        <v>0.8818041573440781</v>
      </c>
      <c r="H54" s="18"/>
    </row>
    <row r="55" spans="1:8" ht="15.75">
      <c r="A55" s="126" t="s">
        <v>134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54</v>
      </c>
      <c r="B61" s="28"/>
      <c r="C61" s="56"/>
      <c r="D61" s="30">
        <f>SUM(D44:D57)</f>
        <v>930</v>
      </c>
      <c r="E61" s="31">
        <f>SUM(E44:E60)</f>
        <v>72832145.56</v>
      </c>
      <c r="F61" s="31">
        <f>SUM(F44:F60)</f>
        <v>6676502.050000001</v>
      </c>
      <c r="G61" s="111">
        <f>1-(+F61/E61)</f>
        <v>0.9083302846749198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55</v>
      </c>
      <c r="B63" s="60"/>
      <c r="C63" s="60"/>
      <c r="D63" s="56"/>
      <c r="E63" s="56"/>
      <c r="F63" s="57">
        <f>F61+F39</f>
        <v>7380332.550000001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59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130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30</v>
      </c>
      <c r="B17" s="13"/>
      <c r="C17" s="14"/>
      <c r="D17" s="15">
        <v>1</v>
      </c>
      <c r="E17" s="16">
        <v>121215</v>
      </c>
      <c r="F17" s="16">
        <v>66482.5</v>
      </c>
      <c r="G17" s="17">
        <f>F17/E17</f>
        <v>0.5484675988945262</v>
      </c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245466</v>
      </c>
      <c r="F18" s="16">
        <v>50029.5</v>
      </c>
      <c r="G18" s="17">
        <f>F18/E18</f>
        <v>0.20381437755126983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81695</v>
      </c>
      <c r="F25" s="16">
        <v>20949</v>
      </c>
      <c r="G25" s="17">
        <f>F25/E25</f>
        <v>0.25642940204418874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26840</v>
      </c>
      <c r="F29" s="16">
        <v>9910</v>
      </c>
      <c r="G29" s="17">
        <f>F29/E29</f>
        <v>0.36922503725782413</v>
      </c>
      <c r="H29" s="18"/>
    </row>
    <row r="30" spans="1:8" ht="15.75">
      <c r="A30" s="114" t="s">
        <v>118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33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64</v>
      </c>
      <c r="B32" s="13"/>
      <c r="C32" s="14"/>
      <c r="D32" s="15">
        <v>1</v>
      </c>
      <c r="E32" s="16">
        <v>124039</v>
      </c>
      <c r="F32" s="16">
        <v>28656</v>
      </c>
      <c r="G32" s="17">
        <f>F32/E32</f>
        <v>0.23102411338369383</v>
      </c>
      <c r="H32" s="18"/>
    </row>
    <row r="33" spans="1:8" ht="15.75">
      <c r="A33" s="114" t="s">
        <v>80</v>
      </c>
      <c r="B33" s="13"/>
      <c r="C33" s="14"/>
      <c r="D33" s="15">
        <v>5</v>
      </c>
      <c r="E33" s="16">
        <v>563690</v>
      </c>
      <c r="F33" s="16">
        <v>89769.5</v>
      </c>
      <c r="G33" s="17">
        <f>F33/E33</f>
        <v>0.1592533129911831</v>
      </c>
      <c r="H33" s="18"/>
    </row>
    <row r="34" spans="1:8" ht="15.75">
      <c r="A34" s="114" t="s">
        <v>69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11</v>
      </c>
      <c r="E39" s="31">
        <f>SUM(E9:E38)</f>
        <v>1162945</v>
      </c>
      <c r="F39" s="31">
        <f>SUM(F9:F38)</f>
        <v>265796.5</v>
      </c>
      <c r="G39" s="32">
        <f>F39/E39</f>
        <v>0.2285546607965123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/>
      <c r="E44" s="16"/>
      <c r="F44" s="16"/>
      <c r="G44" s="17"/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24</v>
      </c>
      <c r="E46" s="16">
        <v>2505469.25</v>
      </c>
      <c r="F46" s="16">
        <v>111880.44</v>
      </c>
      <c r="G46" s="17">
        <f>1-(+F46/E46)</f>
        <v>0.9553455146176709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34</v>
      </c>
      <c r="E48" s="16">
        <v>4492347.18</v>
      </c>
      <c r="F48" s="16">
        <v>300308.87</v>
      </c>
      <c r="G48" s="17">
        <f>1-(+F48/E48)</f>
        <v>0.93315101038117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605495</v>
      </c>
      <c r="F50" s="16">
        <v>52360</v>
      </c>
      <c r="G50" s="17">
        <f>1-(+F50/E50)</f>
        <v>0.9135252974838768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74</v>
      </c>
      <c r="B53" s="48"/>
      <c r="C53" s="14"/>
      <c r="D53" s="123">
        <v>502</v>
      </c>
      <c r="E53" s="124">
        <v>31243652.2</v>
      </c>
      <c r="F53" s="124">
        <v>3025088.85</v>
      </c>
      <c r="G53" s="17">
        <f>1-(+F53/E53)</f>
        <v>0.9031774892821269</v>
      </c>
      <c r="H53" s="18"/>
    </row>
    <row r="54" spans="1:8" ht="15.75">
      <c r="A54" s="45" t="s">
        <v>75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564</v>
      </c>
      <c r="E60" s="31">
        <f>SUM(E44:E59)</f>
        <v>38846963.629999995</v>
      </c>
      <c r="F60" s="31">
        <f>SUM(F44:F59)</f>
        <v>3489638.16</v>
      </c>
      <c r="G60" s="32">
        <f>1-(F60/E60)</f>
        <v>0.9101696031319912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3755434.66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  MARCH 2015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120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2</v>
      </c>
      <c r="E10" s="16">
        <v>495481</v>
      </c>
      <c r="F10" s="16">
        <v>-362</v>
      </c>
      <c r="G10" s="17">
        <f>F10/E10</f>
        <v>-0.0007306031916460975</v>
      </c>
      <c r="H10" s="103"/>
    </row>
    <row r="11" spans="1:8" ht="15.75">
      <c r="A11" s="112" t="s">
        <v>62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78</v>
      </c>
      <c r="B12" s="13"/>
      <c r="C12" s="14"/>
      <c r="D12" s="15">
        <v>1</v>
      </c>
      <c r="E12" s="16">
        <v>30780</v>
      </c>
      <c r="F12" s="16">
        <v>18746.5</v>
      </c>
      <c r="G12" s="17">
        <f>F12/E12</f>
        <v>0.6090480831708902</v>
      </c>
      <c r="H12" s="103"/>
    </row>
    <row r="13" spans="1:8" ht="15.75">
      <c r="A13" s="112" t="s">
        <v>17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80</v>
      </c>
      <c r="B14" s="13"/>
      <c r="C14" s="14"/>
      <c r="D14" s="15">
        <v>8</v>
      </c>
      <c r="E14" s="16">
        <v>1034281</v>
      </c>
      <c r="F14" s="16">
        <v>204860.5</v>
      </c>
      <c r="G14" s="17">
        <f>F14/E14</f>
        <v>0.1980704470061811</v>
      </c>
      <c r="H14" s="103"/>
    </row>
    <row r="15" spans="1:8" ht="15.75">
      <c r="A15" s="112" t="s">
        <v>30</v>
      </c>
      <c r="B15" s="13"/>
      <c r="C15" s="14"/>
      <c r="D15" s="15">
        <v>2</v>
      </c>
      <c r="E15" s="16">
        <v>433456</v>
      </c>
      <c r="F15" s="16">
        <v>146204</v>
      </c>
      <c r="G15" s="17">
        <f>F15/E15</f>
        <v>0.337298364770588</v>
      </c>
      <c r="H15" s="103"/>
    </row>
    <row r="16" spans="1:8" ht="15.75">
      <c r="A16" s="112" t="s">
        <v>81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83</v>
      </c>
      <c r="B17" s="13"/>
      <c r="C17" s="14"/>
      <c r="D17" s="15"/>
      <c r="E17" s="16"/>
      <c r="F17" s="16"/>
      <c r="G17" s="17"/>
      <c r="H17" s="103"/>
    </row>
    <row r="18" spans="1:8" ht="15.75">
      <c r="A18" s="112" t="s">
        <v>18</v>
      </c>
      <c r="B18" s="13"/>
      <c r="C18" s="14"/>
      <c r="D18" s="15">
        <v>1</v>
      </c>
      <c r="E18" s="16">
        <v>30573</v>
      </c>
      <c r="F18" s="16">
        <v>14955</v>
      </c>
      <c r="G18" s="17">
        <f>F18/E18</f>
        <v>0.48915709940143265</v>
      </c>
      <c r="H18" s="103"/>
    </row>
    <row r="19" spans="1:8" ht="15.75">
      <c r="A19" s="112" t="s">
        <v>20</v>
      </c>
      <c r="B19" s="13"/>
      <c r="C19" s="14"/>
      <c r="D19" s="15">
        <v>1</v>
      </c>
      <c r="E19" s="16">
        <v>368756</v>
      </c>
      <c r="F19" s="16">
        <v>130655</v>
      </c>
      <c r="G19" s="17">
        <f>F19/E19</f>
        <v>0.35431287897688446</v>
      </c>
      <c r="H19" s="103"/>
    </row>
    <row r="20" spans="1:8" ht="15.75">
      <c r="A20" s="112" t="s">
        <v>118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121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140</v>
      </c>
      <c r="B23" s="13"/>
      <c r="C23" s="14"/>
      <c r="D23" s="15">
        <v>1</v>
      </c>
      <c r="E23" s="16">
        <v>140556</v>
      </c>
      <c r="F23" s="16">
        <v>72668</v>
      </c>
      <c r="G23" s="17">
        <f>F23/E23</f>
        <v>0.517003898801901</v>
      </c>
      <c r="H23" s="103"/>
    </row>
    <row r="24" spans="1:8" ht="15.75">
      <c r="A24" s="112" t="s">
        <v>23</v>
      </c>
      <c r="B24" s="13"/>
      <c r="C24" s="14"/>
      <c r="D24" s="15">
        <v>1</v>
      </c>
      <c r="E24" s="16">
        <v>335492</v>
      </c>
      <c r="F24" s="16">
        <v>11935</v>
      </c>
      <c r="G24" s="17">
        <f>F24/E24</f>
        <v>0.03557461876885291</v>
      </c>
      <c r="H24" s="103"/>
    </row>
    <row r="25" spans="1:8" ht="15.75">
      <c r="A25" s="113" t="s">
        <v>25</v>
      </c>
      <c r="B25" s="13"/>
      <c r="C25" s="14"/>
      <c r="D25" s="15">
        <v>1</v>
      </c>
      <c r="E25" s="16">
        <v>56517</v>
      </c>
      <c r="F25" s="16">
        <v>15945</v>
      </c>
      <c r="G25" s="17">
        <f>F25/E25</f>
        <v>0.28212750145973775</v>
      </c>
      <c r="H25" s="103"/>
    </row>
    <row r="26" spans="1:8" ht="15.75">
      <c r="A26" s="113" t="s">
        <v>26</v>
      </c>
      <c r="B26" s="13"/>
      <c r="C26" s="14"/>
      <c r="D26" s="15">
        <v>4</v>
      </c>
      <c r="E26" s="16">
        <v>28191</v>
      </c>
      <c r="F26" s="16">
        <v>28191</v>
      </c>
      <c r="G26" s="17">
        <f>F26/E26</f>
        <v>1</v>
      </c>
      <c r="H26" s="103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28</v>
      </c>
      <c r="B28" s="13"/>
      <c r="C28" s="14"/>
      <c r="D28" s="15"/>
      <c r="E28" s="16">
        <v>6277</v>
      </c>
      <c r="F28" s="16">
        <v>6277</v>
      </c>
      <c r="G28" s="17">
        <f>F28/E28</f>
        <v>1</v>
      </c>
      <c r="H28" s="103"/>
    </row>
    <row r="29" spans="1:8" ht="15.75">
      <c r="A29" s="114" t="s">
        <v>122</v>
      </c>
      <c r="B29" s="13"/>
      <c r="C29" s="14"/>
      <c r="D29" s="15">
        <v>1</v>
      </c>
      <c r="E29" s="16">
        <v>188530</v>
      </c>
      <c r="F29" s="16">
        <v>45670.5</v>
      </c>
      <c r="G29" s="17">
        <f>F29/E29</f>
        <v>0.24224526600541027</v>
      </c>
      <c r="H29" s="103"/>
    </row>
    <row r="30" spans="1:8" ht="15.75">
      <c r="A30" s="114" t="s">
        <v>68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84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126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70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123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34</v>
      </c>
      <c r="B35" s="13"/>
      <c r="C35" s="14"/>
      <c r="D35" s="21"/>
      <c r="E35" s="70">
        <v>30875</v>
      </c>
      <c r="F35" s="16">
        <v>4750</v>
      </c>
      <c r="G35" s="23"/>
      <c r="H35" s="103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37</v>
      </c>
      <c r="B39" s="28"/>
      <c r="C39" s="29"/>
      <c r="D39" s="30">
        <f>SUM(D9:D38)</f>
        <v>23</v>
      </c>
      <c r="E39" s="31">
        <f>SUM(E9:E38)</f>
        <v>3179765</v>
      </c>
      <c r="F39" s="31">
        <f>SUM(F9:F38)</f>
        <v>700495.5</v>
      </c>
      <c r="G39" s="32">
        <f>F39/E39</f>
        <v>0.22029788364863442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105"/>
    </row>
    <row r="44" spans="1:8" ht="15.75">
      <c r="A44" s="45" t="s">
        <v>42</v>
      </c>
      <c r="B44" s="46"/>
      <c r="C44" s="14"/>
      <c r="D44" s="15">
        <v>13</v>
      </c>
      <c r="E44" s="16">
        <v>361936.4</v>
      </c>
      <c r="F44" s="16">
        <v>25171.75</v>
      </c>
      <c r="G44" s="17">
        <f>1-(+F44/E44)</f>
        <v>0.9304525601735554</v>
      </c>
      <c r="H44" s="103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44</v>
      </c>
      <c r="B46" s="46"/>
      <c r="C46" s="14"/>
      <c r="D46" s="15">
        <v>163</v>
      </c>
      <c r="E46" s="16">
        <v>7918468.5</v>
      </c>
      <c r="F46" s="16">
        <v>712901.92</v>
      </c>
      <c r="G46" s="17">
        <f>1-(+F46/E46)</f>
        <v>0.9099697220491564</v>
      </c>
      <c r="H46" s="103"/>
    </row>
    <row r="47" spans="1:8" ht="15.75">
      <c r="A47" s="45" t="s">
        <v>45</v>
      </c>
      <c r="B47" s="46"/>
      <c r="C47" s="14"/>
      <c r="D47" s="15">
        <v>25</v>
      </c>
      <c r="E47" s="16">
        <v>2776371.5</v>
      </c>
      <c r="F47" s="16">
        <v>178747.5</v>
      </c>
      <c r="G47" s="17">
        <f>1-(+F47/E47)</f>
        <v>0.9356183061236581</v>
      </c>
      <c r="H47" s="103"/>
    </row>
    <row r="48" spans="1:8" ht="15.75">
      <c r="A48" s="45" t="s">
        <v>46</v>
      </c>
      <c r="B48" s="46"/>
      <c r="C48" s="14"/>
      <c r="D48" s="15">
        <v>101</v>
      </c>
      <c r="E48" s="16">
        <v>6813459</v>
      </c>
      <c r="F48" s="16">
        <v>523655.99</v>
      </c>
      <c r="G48" s="17">
        <f>1-(+F48/E48)</f>
        <v>0.9231438847727711</v>
      </c>
      <c r="H48" s="103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03"/>
    </row>
    <row r="50" spans="1:8" ht="15.75">
      <c r="A50" s="45" t="s">
        <v>48</v>
      </c>
      <c r="B50" s="46"/>
      <c r="C50" s="14"/>
      <c r="D50" s="15">
        <v>6</v>
      </c>
      <c r="E50" s="16">
        <v>1883680</v>
      </c>
      <c r="F50" s="16">
        <v>199525</v>
      </c>
      <c r="G50" s="17">
        <f>1-(+F50/E50)</f>
        <v>0.8940770194512868</v>
      </c>
      <c r="H50" s="103"/>
    </row>
    <row r="51" spans="1:8" ht="15.75">
      <c r="A51" s="45" t="s">
        <v>49</v>
      </c>
      <c r="B51" s="46"/>
      <c r="C51" s="14"/>
      <c r="D51" s="15">
        <v>4</v>
      </c>
      <c r="E51" s="16">
        <v>1749600</v>
      </c>
      <c r="F51" s="16">
        <v>93545</v>
      </c>
      <c r="G51" s="17">
        <f>1-(+F51/E51)</f>
        <v>0.9465334933699131</v>
      </c>
      <c r="H51" s="103"/>
    </row>
    <row r="52" spans="1:8" ht="15.75">
      <c r="A52" s="45" t="s">
        <v>50</v>
      </c>
      <c r="B52" s="46"/>
      <c r="C52" s="14"/>
      <c r="D52" s="15">
        <v>2</v>
      </c>
      <c r="E52" s="16">
        <v>1410000</v>
      </c>
      <c r="F52" s="16">
        <v>79125</v>
      </c>
      <c r="G52" s="17">
        <f>1-(+F52/E52)</f>
        <v>0.9438829787234042</v>
      </c>
      <c r="H52" s="103"/>
    </row>
    <row r="53" spans="1:8" ht="15.75">
      <c r="A53" s="47" t="s">
        <v>73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74</v>
      </c>
      <c r="B54" s="48"/>
      <c r="C54" s="14"/>
      <c r="D54" s="15">
        <v>608</v>
      </c>
      <c r="E54" s="16">
        <v>26557255.21</v>
      </c>
      <c r="F54" s="16">
        <v>3215986.34</v>
      </c>
      <c r="G54" s="17">
        <f>1-(+F54/E54)</f>
        <v>0.8789036624993898</v>
      </c>
      <c r="H54" s="103"/>
    </row>
    <row r="55" spans="1:8" ht="15.75">
      <c r="A55" s="45" t="s">
        <v>75</v>
      </c>
      <c r="B55" s="48"/>
      <c r="C55" s="14"/>
      <c r="D55" s="15">
        <v>5</v>
      </c>
      <c r="E55" s="16">
        <v>1066238.08</v>
      </c>
      <c r="F55" s="16">
        <v>39832.18</v>
      </c>
      <c r="G55" s="17">
        <f>1-(+F55/E55)</f>
        <v>0.9626423209345515</v>
      </c>
      <c r="H55" s="103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54</v>
      </c>
      <c r="B61" s="51"/>
      <c r="C61" s="51"/>
      <c r="D61" s="30">
        <f>SUM(D44:D57)</f>
        <v>927</v>
      </c>
      <c r="E61" s="31">
        <f>SUM(E44:E60)</f>
        <v>50537008.69</v>
      </c>
      <c r="F61" s="31">
        <f>SUM(F44:F60)</f>
        <v>5068490.68</v>
      </c>
      <c r="G61" s="32">
        <f>1-(F61/E61)</f>
        <v>0.8997073469248897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55</v>
      </c>
      <c r="B63" s="56"/>
      <c r="C63" s="56"/>
      <c r="D63" s="75"/>
      <c r="E63" s="56"/>
      <c r="F63" s="57">
        <f>F61+F39</f>
        <v>5768986.18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4" sqref="A4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107</v>
      </c>
      <c r="B3" s="56"/>
      <c r="C3" s="29"/>
      <c r="D3" s="29"/>
    </row>
    <row r="4" spans="1:4" ht="23.25">
      <c r="A4" s="81" t="str">
        <f>ARG!$A$3</f>
        <v>MONTH ENDED:      MARCH 2015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108</v>
      </c>
      <c r="B6" s="84">
        <f>ARG!$D$39+LADYLUCK!$D$39+HOLLYWOOD!$D$40+HARNKC!$D$40+ISLE!$D$39+AMERKC!$D$39+AMERSC!$D$39+STJO!$D$39+LAGRANGE!$D$39+ISLEBV!$D$39+LUMIERE!$D$39+RIVERCITY!$D$39+CAPE!$D$39</f>
        <v>546</v>
      </c>
      <c r="C6" s="85"/>
      <c r="D6" s="29"/>
    </row>
    <row r="7" spans="1:4" ht="20.25">
      <c r="A7" s="86" t="s">
        <v>109</v>
      </c>
      <c r="B7" s="87">
        <f>ARG!$E$39+LADYLUCK!$E$39+HOLLYWOOD!$E$40+HARNKC!$E$40+ISLE!$E$39+AMERKC!$E$39+AMERSC!$E$39+STJO!$E$39+LAGRANGE!$E$39+ISLEBV!$E$39+LUMIERE!$E$39+RIVERCITY!$E$39+CAPE!$E$39</f>
        <v>98018463.75</v>
      </c>
      <c r="C7" s="85"/>
      <c r="D7" s="29"/>
    </row>
    <row r="8" spans="1:4" ht="20.25">
      <c r="A8" s="86" t="s">
        <v>110</v>
      </c>
      <c r="B8" s="87">
        <f>ARG!$F$39+LADYLUCK!$F$39+HOLLYWOOD!$F$40+HARNKC!$F$40+ISLE!$F$39+AMERKC!$F$39+AMERSC!$F$39+STJO!$F$39+LAGRANGE!$F$39+ISLEBV!$F$39+LUMIERE!$F$39+RIVERCITY!$F$39+CAPE!$F$39</f>
        <v>20820743.009999998</v>
      </c>
      <c r="C8" s="85"/>
      <c r="D8" s="29"/>
    </row>
    <row r="9" spans="1:4" ht="20.25">
      <c r="A9" s="86" t="s">
        <v>111</v>
      </c>
      <c r="B9" s="88">
        <f>B8/B7</f>
        <v>0.21241654085809927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112</v>
      </c>
      <c r="B11" s="91">
        <f>ARG!$D$60+LADYLUCK!$D$60+HOLLYWOOD!$D$62+HARNKC!$D$62+ISLE!$D$61+AMERKC!$D$61+AMERSC!$D$61+STJO!$D$60+LAGRANGE!$D$60+ISLEBV!$D$61+LUMIERE!$D$62+RIVERCITY!$D$62+CAPE!$D$61</f>
        <v>17955</v>
      </c>
      <c r="C11" s="85"/>
      <c r="D11" s="29"/>
    </row>
    <row r="12" spans="1:4" ht="20.25">
      <c r="A12" s="86" t="s">
        <v>113</v>
      </c>
      <c r="B12" s="87">
        <f>ARG!$E$60+LADYLUCK!$E$60+HOLLYWOOD!$E$62+HARNKC!$E$62+ISLE!$E$61+AMERKC!$E$61+AMERSC!$E$61+STJO!$E$60+LAGRANGE!$E$60+ISLEBV!$E$61+LUMIERE!$E$62+RIVERCITY!$E$62+CAPE!$E$61</f>
        <v>1393995952.65</v>
      </c>
      <c r="C12" s="85"/>
      <c r="D12" s="29"/>
    </row>
    <row r="13" spans="1:4" ht="20.25">
      <c r="A13" s="86" t="s">
        <v>114</v>
      </c>
      <c r="B13" s="87">
        <f>ARG!$F$60+LADYLUCK!$F$60+HOLLYWOOD!$F$62+HARNKC!$F$62+ISLE!$F$61+AMERKC!$F$61+AMERSC!$F$61+STJO!$F$60+LAGRANGE!$F$60+ISLEBV!$F$61+LUMIERE!$F$62+RIVERCITY!$F$62+CAPE!$F$61</f>
        <v>132782704.36999997</v>
      </c>
      <c r="C13" s="85"/>
      <c r="D13" s="29"/>
    </row>
    <row r="14" spans="1:4" ht="20.25">
      <c r="A14" s="86" t="s">
        <v>115</v>
      </c>
      <c r="B14" s="88">
        <f>1-(B13/B12)</f>
        <v>0.9047467073935338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116</v>
      </c>
      <c r="B16" s="87">
        <f>B13+B8</f>
        <v>153603447.37999997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59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4</v>
      </c>
      <c r="E9" s="16">
        <v>29211</v>
      </c>
      <c r="F9" s="16">
        <v>6991</v>
      </c>
      <c r="G9" s="17">
        <f>F9/E9</f>
        <v>0.23932765054260383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143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502742</v>
      </c>
      <c r="F18" s="16">
        <v>82570</v>
      </c>
      <c r="G18" s="17">
        <f>F18/E18</f>
        <v>0.16423931161510277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131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31639</v>
      </c>
      <c r="F25" s="16">
        <v>8083.5</v>
      </c>
      <c r="G25" s="17">
        <f>F25/E25</f>
        <v>0.2554916400644774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66163</v>
      </c>
      <c r="F29" s="16">
        <v>24402</v>
      </c>
      <c r="G29" s="17">
        <f>F29/E29</f>
        <v>0.3688164079621541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6">
        <v>214912</v>
      </c>
      <c r="F30" s="16">
        <v>77556</v>
      </c>
      <c r="G30" s="17">
        <f>F30/E30</f>
        <v>0.3608732876712329</v>
      </c>
      <c r="H30" s="18"/>
    </row>
    <row r="31" spans="1:8" ht="15.75">
      <c r="A31" s="114" t="s">
        <v>31</v>
      </c>
      <c r="B31" s="13"/>
      <c r="C31" s="14"/>
      <c r="D31" s="15">
        <v>3</v>
      </c>
      <c r="E31" s="16">
        <v>656585</v>
      </c>
      <c r="F31" s="16">
        <v>99728</v>
      </c>
      <c r="G31" s="17">
        <f>F31/E31</f>
        <v>0.15188894050275287</v>
      </c>
      <c r="H31" s="18"/>
    </row>
    <row r="32" spans="1:8" ht="15.75">
      <c r="A32" s="114" t="s">
        <v>32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132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11</v>
      </c>
      <c r="E39" s="31">
        <f>SUM(E9:E38)</f>
        <v>1501252</v>
      </c>
      <c r="F39" s="31">
        <f>SUM(F9:F38)</f>
        <v>299330.5</v>
      </c>
      <c r="G39" s="32">
        <f>F39/E39</f>
        <v>0.19938724477969055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20</v>
      </c>
      <c r="E44" s="16">
        <v>300585.45</v>
      </c>
      <c r="F44" s="16">
        <v>29389.49</v>
      </c>
      <c r="G44" s="17">
        <f>1-(+F44/E44)</f>
        <v>0.9022258396073396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94</v>
      </c>
      <c r="E46" s="16">
        <v>2873008.5</v>
      </c>
      <c r="F46" s="16">
        <v>247945.76</v>
      </c>
      <c r="G46" s="17">
        <f>1-(+F46/E46)</f>
        <v>0.9136982156509457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338085.5</v>
      </c>
      <c r="F47" s="16">
        <v>36714.83</v>
      </c>
      <c r="G47" s="17">
        <f>1-(+F47/E47)</f>
        <v>0.8914037129660988</v>
      </c>
      <c r="H47" s="18"/>
    </row>
    <row r="48" spans="1:8" ht="15.75">
      <c r="A48" s="45" t="s">
        <v>46</v>
      </c>
      <c r="B48" s="46"/>
      <c r="C48" s="14"/>
      <c r="D48" s="15">
        <v>53</v>
      </c>
      <c r="E48" s="16">
        <v>2909635</v>
      </c>
      <c r="F48" s="16">
        <v>280602</v>
      </c>
      <c r="G48" s="17">
        <f>1-(+F48/E48)</f>
        <v>0.9035610995880927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5</v>
      </c>
      <c r="E50" s="16">
        <v>448855</v>
      </c>
      <c r="F50" s="16">
        <v>7250</v>
      </c>
      <c r="G50" s="17">
        <f>1-(+F50/E50)</f>
        <v>0.9838477904891335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74</v>
      </c>
      <c r="B53" s="48"/>
      <c r="C53" s="14"/>
      <c r="D53" s="15">
        <v>363</v>
      </c>
      <c r="E53" s="16">
        <v>18285744.32</v>
      </c>
      <c r="F53" s="16">
        <v>2057300.69</v>
      </c>
      <c r="G53" s="17">
        <f>1-(+F53/E53)</f>
        <v>0.8874915533107487</v>
      </c>
      <c r="H53" s="18"/>
    </row>
    <row r="54" spans="1:8" ht="15.75">
      <c r="A54" s="47" t="s">
        <v>75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544</v>
      </c>
      <c r="E60" s="31">
        <f>SUM(E44:E59)</f>
        <v>25155913.77</v>
      </c>
      <c r="F60" s="31">
        <f>SUM(F44:F59)</f>
        <v>2659202.77</v>
      </c>
      <c r="G60" s="32">
        <f>1-(F60/E60)</f>
        <v>0.8942911478265891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2958533.27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124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12</v>
      </c>
      <c r="E9" s="16">
        <v>336702</v>
      </c>
      <c r="F9" s="16">
        <v>102347</v>
      </c>
      <c r="G9" s="17">
        <f aca="true" t="shared" si="0" ref="G9:G14">F9/E9</f>
        <v>0.3039690883927033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1784258</v>
      </c>
      <c r="F10" s="16">
        <v>180460.5</v>
      </c>
      <c r="G10" s="17">
        <f t="shared" si="0"/>
        <v>0.10114036198800846</v>
      </c>
      <c r="H10" s="18"/>
    </row>
    <row r="11" spans="1:8" ht="15.75">
      <c r="A11" s="112" t="s">
        <v>139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83</v>
      </c>
      <c r="B12" s="13"/>
      <c r="C12" s="14"/>
      <c r="D12" s="15">
        <v>1</v>
      </c>
      <c r="E12" s="16">
        <v>139299</v>
      </c>
      <c r="F12" s="16">
        <v>25231.5</v>
      </c>
      <c r="G12" s="17">
        <f t="shared" si="0"/>
        <v>0.18113195356750586</v>
      </c>
      <c r="H12" s="18"/>
    </row>
    <row r="13" spans="1:8" ht="15.75">
      <c r="A13" s="112" t="s">
        <v>142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30</v>
      </c>
      <c r="B14" s="13"/>
      <c r="C14" s="14"/>
      <c r="D14" s="15">
        <v>1</v>
      </c>
      <c r="E14" s="16">
        <v>272892</v>
      </c>
      <c r="F14" s="16">
        <v>94791.44</v>
      </c>
      <c r="G14" s="17">
        <f t="shared" si="0"/>
        <v>0.3473588086129311</v>
      </c>
      <c r="H14" s="18"/>
    </row>
    <row r="15" spans="1:8" ht="15.75">
      <c r="A15" s="112" t="s">
        <v>64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17</v>
      </c>
      <c r="B16" s="13"/>
      <c r="C16" s="14"/>
      <c r="D16" s="15">
        <v>1</v>
      </c>
      <c r="E16" s="16">
        <v>60499</v>
      </c>
      <c r="F16" s="16">
        <v>20065</v>
      </c>
      <c r="G16" s="17">
        <f>F16/E16</f>
        <v>0.3316583745185871</v>
      </c>
      <c r="H16" s="18"/>
    </row>
    <row r="17" spans="1:8" ht="15.75">
      <c r="A17" s="112" t="s">
        <v>18</v>
      </c>
      <c r="B17" s="13"/>
      <c r="C17" s="14"/>
      <c r="D17" s="15">
        <v>3</v>
      </c>
      <c r="E17" s="16">
        <v>1063411</v>
      </c>
      <c r="F17" s="16">
        <v>150006</v>
      </c>
      <c r="G17" s="17">
        <f>F17/E17</f>
        <v>0.14106117014023742</v>
      </c>
      <c r="H17" s="18"/>
    </row>
    <row r="18" spans="1:8" ht="15.75">
      <c r="A18" s="112" t="s">
        <v>19</v>
      </c>
      <c r="B18" s="13"/>
      <c r="C18" s="14"/>
      <c r="D18" s="15">
        <v>1</v>
      </c>
      <c r="E18" s="16">
        <v>896016</v>
      </c>
      <c r="F18" s="16">
        <v>332906</v>
      </c>
      <c r="G18" s="17">
        <f>F18/E18</f>
        <v>0.3715402403528508</v>
      </c>
      <c r="H18" s="18"/>
    </row>
    <row r="19" spans="1:8" ht="15.75">
      <c r="A19" s="112" t="s">
        <v>65</v>
      </c>
      <c r="B19" s="13"/>
      <c r="C19" s="14"/>
      <c r="D19" s="15">
        <v>2</v>
      </c>
      <c r="E19" s="16">
        <v>489712</v>
      </c>
      <c r="F19" s="16">
        <v>126183.27</v>
      </c>
      <c r="G19" s="17">
        <f>F19/E19</f>
        <v>0.2576683234227464</v>
      </c>
      <c r="H19" s="18"/>
    </row>
    <row r="20" spans="1:8" ht="15.75">
      <c r="A20" s="112" t="s">
        <v>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66</v>
      </c>
      <c r="B22" s="13"/>
      <c r="C22" s="14"/>
      <c r="D22" s="15">
        <v>2</v>
      </c>
      <c r="E22" s="16">
        <v>1414093</v>
      </c>
      <c r="F22" s="16">
        <v>328708.5</v>
      </c>
      <c r="G22" s="17">
        <f>F22/E22</f>
        <v>0.23245182601144337</v>
      </c>
      <c r="H22" s="18"/>
    </row>
    <row r="23" spans="1:8" ht="15.75">
      <c r="A23" s="112" t="s">
        <v>67</v>
      </c>
      <c r="B23" s="13"/>
      <c r="C23" s="14"/>
      <c r="D23" s="15">
        <v>2</v>
      </c>
      <c r="E23" s="16">
        <v>1410273</v>
      </c>
      <c r="F23" s="16">
        <v>223820</v>
      </c>
      <c r="G23" s="17">
        <f>F23/E23</f>
        <v>0.15870686030293427</v>
      </c>
      <c r="H23" s="18"/>
    </row>
    <row r="24" spans="1:8" ht="15.75">
      <c r="A24" s="113" t="s">
        <v>25</v>
      </c>
      <c r="B24" s="13"/>
      <c r="C24" s="14"/>
      <c r="D24" s="15">
        <v>6</v>
      </c>
      <c r="E24" s="16">
        <v>878819</v>
      </c>
      <c r="F24" s="16">
        <v>123419.5</v>
      </c>
      <c r="G24" s="17">
        <f>F24/E24</f>
        <v>0.14043790587140242</v>
      </c>
      <c r="H24" s="18"/>
    </row>
    <row r="25" spans="1:8" ht="15.75">
      <c r="A25" s="113" t="s">
        <v>26</v>
      </c>
      <c r="B25" s="13"/>
      <c r="C25" s="14"/>
      <c r="D25" s="15">
        <v>21</v>
      </c>
      <c r="E25" s="16">
        <v>160449</v>
      </c>
      <c r="F25" s="16">
        <v>160449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6">
        <v>43326</v>
      </c>
      <c r="F27" s="16">
        <v>27826</v>
      </c>
      <c r="G27" s="17">
        <f>F27/E27</f>
        <v>0.6422471495176106</v>
      </c>
      <c r="H27" s="18"/>
    </row>
    <row r="28" spans="1:8" ht="15.75">
      <c r="A28" s="112" t="s">
        <v>68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294222</v>
      </c>
      <c r="F29" s="16">
        <v>110674.5</v>
      </c>
      <c r="G29" s="17">
        <f>F29/E29</f>
        <v>0.376159838489304</v>
      </c>
      <c r="H29" s="18"/>
    </row>
    <row r="30" spans="1:8" ht="15.75">
      <c r="A30" s="114" t="s">
        <v>118</v>
      </c>
      <c r="B30" s="13"/>
      <c r="C30" s="14"/>
      <c r="D30" s="15">
        <v>1</v>
      </c>
      <c r="E30" s="16">
        <v>178817</v>
      </c>
      <c r="F30" s="16">
        <v>48099</v>
      </c>
      <c r="G30" s="17">
        <f>F30/E30</f>
        <v>0.2689844925258784</v>
      </c>
      <c r="H30" s="18"/>
    </row>
    <row r="31" spans="1:8" ht="15.75">
      <c r="A31" s="114" t="s">
        <v>69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128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71</v>
      </c>
      <c r="B33" s="13"/>
      <c r="C33" s="14"/>
      <c r="D33" s="15">
        <v>16</v>
      </c>
      <c r="E33" s="19">
        <v>3295725.25</v>
      </c>
      <c r="F33" s="19">
        <v>371167.75</v>
      </c>
      <c r="G33" s="17">
        <f>F33/E33</f>
        <v>0.11262096256355107</v>
      </c>
      <c r="H33" s="18"/>
    </row>
    <row r="34" spans="1:8" ht="15.75">
      <c r="A34" s="112" t="s">
        <v>72</v>
      </c>
      <c r="B34" s="13"/>
      <c r="C34" s="14"/>
      <c r="D34" s="15">
        <v>1</v>
      </c>
      <c r="E34" s="16">
        <v>101402</v>
      </c>
      <c r="F34" s="16">
        <v>31831.48</v>
      </c>
      <c r="G34" s="17">
        <f>F34/E34</f>
        <v>0.3139137295122384</v>
      </c>
      <c r="H34" s="18"/>
    </row>
    <row r="35" spans="1:8" ht="15.75">
      <c r="A35" s="112" t="s">
        <v>132</v>
      </c>
      <c r="B35" s="13"/>
      <c r="C35" s="14"/>
      <c r="D35" s="15">
        <v>1</v>
      </c>
      <c r="E35" s="16">
        <v>267920</v>
      </c>
      <c r="F35" s="16">
        <v>57341.5</v>
      </c>
      <c r="G35" s="17">
        <f>F35/E35</f>
        <v>0.2140247088683189</v>
      </c>
      <c r="H35" s="18"/>
    </row>
    <row r="36" spans="1:8" ht="15">
      <c r="A36" s="20" t="s">
        <v>34</v>
      </c>
      <c r="B36" s="13"/>
      <c r="C36" s="14"/>
      <c r="D36" s="21"/>
      <c r="E36" s="22">
        <v>277170</v>
      </c>
      <c r="F36" s="16">
        <v>51589</v>
      </c>
      <c r="G36" s="23"/>
      <c r="H36" s="18"/>
    </row>
    <row r="37" spans="1:8" ht="15">
      <c r="A37" s="20" t="s">
        <v>35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36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78</v>
      </c>
      <c r="E40" s="31">
        <f>SUM(E9:E39)</f>
        <v>13365005.25</v>
      </c>
      <c r="F40" s="31">
        <f>SUM(F9:F39)</f>
        <v>2566916.94</v>
      </c>
      <c r="G40" s="32">
        <f>F40/E40</f>
        <v>0.19206254632784375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166</v>
      </c>
      <c r="E45" s="16">
        <v>29575830.05</v>
      </c>
      <c r="F45" s="16">
        <v>1626500.2</v>
      </c>
      <c r="G45" s="17">
        <f aca="true" t="shared" si="1" ref="G45:G51">1-(+F45/E45)</f>
        <v>0.9450057632448425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354</v>
      </c>
      <c r="E47" s="16">
        <v>39305074.87</v>
      </c>
      <c r="F47" s="16">
        <v>2514687.83</v>
      </c>
      <c r="G47" s="17">
        <f t="shared" si="1"/>
        <v>0.9360212939851347</v>
      </c>
      <c r="H47" s="18"/>
    </row>
    <row r="48" spans="1:8" ht="15.75">
      <c r="A48" s="45" t="s">
        <v>45</v>
      </c>
      <c r="B48" s="46"/>
      <c r="C48" s="14"/>
      <c r="D48" s="15">
        <v>23</v>
      </c>
      <c r="E48" s="16">
        <v>1367113.5</v>
      </c>
      <c r="F48" s="16">
        <v>202584.78</v>
      </c>
      <c r="G48" s="17">
        <f t="shared" si="1"/>
        <v>0.8518156831894352</v>
      </c>
      <c r="H48" s="18"/>
    </row>
    <row r="49" spans="1:8" ht="15.75">
      <c r="A49" s="45" t="s">
        <v>46</v>
      </c>
      <c r="B49" s="46"/>
      <c r="C49" s="14"/>
      <c r="D49" s="15">
        <v>136</v>
      </c>
      <c r="E49" s="16">
        <v>13946806.6</v>
      </c>
      <c r="F49" s="16">
        <v>1108821.63</v>
      </c>
      <c r="G49" s="17">
        <f t="shared" si="1"/>
        <v>0.9204963787194124</v>
      </c>
      <c r="H49" s="18"/>
    </row>
    <row r="50" spans="1:8" ht="15.75">
      <c r="A50" s="45" t="s">
        <v>47</v>
      </c>
      <c r="B50" s="46"/>
      <c r="C50" s="14"/>
      <c r="D50" s="15">
        <v>4</v>
      </c>
      <c r="E50" s="16">
        <v>429338</v>
      </c>
      <c r="F50" s="16">
        <v>89961</v>
      </c>
      <c r="G50" s="17">
        <f t="shared" si="1"/>
        <v>0.7904657868625652</v>
      </c>
      <c r="H50" s="18"/>
    </row>
    <row r="51" spans="1:8" ht="15.75">
      <c r="A51" s="45" t="s">
        <v>48</v>
      </c>
      <c r="B51" s="46"/>
      <c r="C51" s="14"/>
      <c r="D51" s="15">
        <v>26</v>
      </c>
      <c r="E51" s="16">
        <v>3767450</v>
      </c>
      <c r="F51" s="16">
        <v>208062.92</v>
      </c>
      <c r="G51" s="17">
        <f t="shared" si="1"/>
        <v>0.9447735417855578</v>
      </c>
      <c r="H51" s="18"/>
    </row>
    <row r="52" spans="1:8" ht="15.75">
      <c r="A52" s="45" t="s">
        <v>49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462375</v>
      </c>
      <c r="F53" s="16">
        <v>52475</v>
      </c>
      <c r="G53" s="17">
        <f>1-(+F53/E53)</f>
        <v>0.8865098675317653</v>
      </c>
      <c r="H53" s="18"/>
    </row>
    <row r="54" spans="1:8" ht="15.75">
      <c r="A54" s="47" t="s">
        <v>73</v>
      </c>
      <c r="B54" s="48"/>
      <c r="C54" s="14"/>
      <c r="D54" s="15">
        <v>2</v>
      </c>
      <c r="E54" s="16">
        <v>222500</v>
      </c>
      <c r="F54" s="16">
        <v>550</v>
      </c>
      <c r="G54" s="17">
        <f>1-(+F54/E54)</f>
        <v>0.9975280898876404</v>
      </c>
      <c r="H54" s="18"/>
    </row>
    <row r="55" spans="1:8" ht="15.75">
      <c r="A55" s="45" t="s">
        <v>74</v>
      </c>
      <c r="B55" s="48"/>
      <c r="C55" s="14"/>
      <c r="D55" s="15">
        <v>1415</v>
      </c>
      <c r="E55" s="16">
        <v>94482769.36</v>
      </c>
      <c r="F55" s="16">
        <v>11921902.8</v>
      </c>
      <c r="G55" s="17">
        <f>1-(+F55/E55)</f>
        <v>0.8738192912765401</v>
      </c>
      <c r="H55" s="18"/>
    </row>
    <row r="56" spans="1:8" ht="15.75">
      <c r="A56" s="45" t="s">
        <v>75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54</v>
      </c>
      <c r="B62" s="28"/>
      <c r="C62" s="51"/>
      <c r="D62" s="30">
        <f>SUM(D45:D58)</f>
        <v>2130</v>
      </c>
      <c r="E62" s="31">
        <f>SUM(E45:E61)</f>
        <v>183559257.38</v>
      </c>
      <c r="F62" s="31">
        <f>SUM(F45:F61)</f>
        <v>17725546.16</v>
      </c>
      <c r="G62" s="32">
        <f>1-(+F62/E62)</f>
        <v>0.9034342020500498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56"/>
      <c r="E64" s="56"/>
      <c r="F64" s="57">
        <f>F62+F40</f>
        <v>20292463.1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2661038</v>
      </c>
      <c r="F10" s="16">
        <v>551817.5</v>
      </c>
      <c r="G10" s="115">
        <f aca="true" t="shared" si="0" ref="G10:G15">F10/E10</f>
        <v>0.20736926718070167</v>
      </c>
      <c r="H10" s="18"/>
    </row>
    <row r="11" spans="1:8" ht="15.75">
      <c r="A11" s="112" t="s">
        <v>139</v>
      </c>
      <c r="B11" s="13"/>
      <c r="C11" s="14"/>
      <c r="D11" s="15"/>
      <c r="E11" s="121"/>
      <c r="F11" s="16"/>
      <c r="G11" s="115"/>
      <c r="H11" s="18"/>
    </row>
    <row r="12" spans="1:8" ht="15.75">
      <c r="A12" s="112" t="s">
        <v>83</v>
      </c>
      <c r="B12" s="13"/>
      <c r="C12" s="14"/>
      <c r="D12" s="15">
        <v>2</v>
      </c>
      <c r="E12" s="121">
        <v>218080</v>
      </c>
      <c r="F12" s="16">
        <v>71459</v>
      </c>
      <c r="G12" s="115">
        <f t="shared" si="0"/>
        <v>0.32767333088774764</v>
      </c>
      <c r="H12" s="18"/>
    </row>
    <row r="13" spans="1:8" ht="15.75">
      <c r="A13" s="112" t="s">
        <v>142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30</v>
      </c>
      <c r="B14" s="13"/>
      <c r="C14" s="14"/>
      <c r="D14" s="15">
        <v>2</v>
      </c>
      <c r="E14" s="121">
        <v>413907</v>
      </c>
      <c r="F14" s="16">
        <v>169457</v>
      </c>
      <c r="G14" s="115">
        <f t="shared" si="0"/>
        <v>0.4094083936729748</v>
      </c>
      <c r="H14" s="18"/>
    </row>
    <row r="15" spans="1:8" ht="15.75">
      <c r="A15" s="112" t="s">
        <v>64</v>
      </c>
      <c r="B15" s="13"/>
      <c r="C15" s="14"/>
      <c r="D15" s="15">
        <v>1</v>
      </c>
      <c r="E15" s="121">
        <v>123900</v>
      </c>
      <c r="F15" s="16">
        <v>44866.5</v>
      </c>
      <c r="G15" s="115">
        <f t="shared" si="0"/>
        <v>0.3621186440677966</v>
      </c>
      <c r="H15" s="18"/>
    </row>
    <row r="16" spans="1:8" ht="15.75">
      <c r="A16" s="112" t="s">
        <v>17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18</v>
      </c>
      <c r="B17" s="13"/>
      <c r="C17" s="14"/>
      <c r="D17" s="15">
        <v>3</v>
      </c>
      <c r="E17" s="121">
        <v>1445282</v>
      </c>
      <c r="F17" s="16">
        <v>365485.5</v>
      </c>
      <c r="G17" s="17">
        <f aca="true" t="shared" si="1" ref="G17:G22">F17/E17</f>
        <v>0.2528817905432988</v>
      </c>
      <c r="H17" s="18"/>
    </row>
    <row r="18" spans="1:8" ht="15.75">
      <c r="A18" s="112" t="s">
        <v>19</v>
      </c>
      <c r="B18" s="13"/>
      <c r="C18" s="14"/>
      <c r="D18" s="15">
        <v>1</v>
      </c>
      <c r="E18" s="121">
        <v>1067493</v>
      </c>
      <c r="F18" s="16">
        <v>313199.5</v>
      </c>
      <c r="G18" s="115">
        <f t="shared" si="1"/>
        <v>0.29339724007557894</v>
      </c>
      <c r="H18" s="18"/>
    </row>
    <row r="19" spans="1:8" ht="15.75">
      <c r="A19" s="112" t="s">
        <v>65</v>
      </c>
      <c r="B19" s="13"/>
      <c r="C19" s="14"/>
      <c r="D19" s="15">
        <v>1</v>
      </c>
      <c r="E19" s="121">
        <v>301802</v>
      </c>
      <c r="F19" s="16">
        <v>81118.5</v>
      </c>
      <c r="G19" s="17">
        <f t="shared" si="1"/>
        <v>0.26878052497995375</v>
      </c>
      <c r="H19" s="18"/>
    </row>
    <row r="20" spans="1:8" ht="15.75">
      <c r="A20" s="112" t="s">
        <v>22</v>
      </c>
      <c r="B20" s="13"/>
      <c r="C20" s="14"/>
      <c r="D20" s="15">
        <v>1</v>
      </c>
      <c r="E20" s="121">
        <v>146434</v>
      </c>
      <c r="F20" s="16">
        <v>51477</v>
      </c>
      <c r="G20" s="17">
        <f t="shared" si="1"/>
        <v>0.35153721130338583</v>
      </c>
      <c r="H20" s="18"/>
    </row>
    <row r="21" spans="1:8" ht="15.75">
      <c r="A21" s="112" t="s">
        <v>23</v>
      </c>
      <c r="B21" s="13"/>
      <c r="C21" s="14"/>
      <c r="D21" s="15">
        <v>5</v>
      </c>
      <c r="E21" s="121">
        <v>1724478</v>
      </c>
      <c r="F21" s="16">
        <v>261220.5</v>
      </c>
      <c r="G21" s="17">
        <f t="shared" si="1"/>
        <v>0.15147801247681908</v>
      </c>
      <c r="H21" s="18"/>
    </row>
    <row r="22" spans="1:8" ht="15.75">
      <c r="A22" s="112" t="s">
        <v>66</v>
      </c>
      <c r="B22" s="13"/>
      <c r="C22" s="14"/>
      <c r="D22" s="15">
        <v>4</v>
      </c>
      <c r="E22" s="121">
        <v>3387047</v>
      </c>
      <c r="F22" s="16">
        <v>937662</v>
      </c>
      <c r="G22" s="17">
        <f t="shared" si="1"/>
        <v>0.276837611051751</v>
      </c>
      <c r="H22" s="18"/>
    </row>
    <row r="23" spans="1:8" ht="15.75">
      <c r="A23" s="112" t="s">
        <v>67</v>
      </c>
      <c r="B23" s="13"/>
      <c r="C23" s="14"/>
      <c r="D23" s="15"/>
      <c r="E23" s="121"/>
      <c r="F23" s="16"/>
      <c r="G23" s="17"/>
      <c r="H23" s="18"/>
    </row>
    <row r="24" spans="1:8" ht="15.75">
      <c r="A24" s="113" t="s">
        <v>25</v>
      </c>
      <c r="B24" s="13"/>
      <c r="C24" s="14"/>
      <c r="D24" s="15">
        <v>2</v>
      </c>
      <c r="E24" s="121">
        <v>702294</v>
      </c>
      <c r="F24" s="16">
        <v>118904.5</v>
      </c>
      <c r="G24" s="17">
        <f>F24/E24</f>
        <v>0.1693087225577892</v>
      </c>
      <c r="H24" s="18"/>
    </row>
    <row r="25" spans="1:8" ht="15.75">
      <c r="A25" s="113" t="s">
        <v>26</v>
      </c>
      <c r="B25" s="13"/>
      <c r="C25" s="14"/>
      <c r="D25" s="15">
        <v>13</v>
      </c>
      <c r="E25" s="121">
        <v>144327</v>
      </c>
      <c r="F25" s="16">
        <v>144327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21">
        <v>38056</v>
      </c>
      <c r="F27" s="16">
        <v>16741</v>
      </c>
      <c r="G27" s="17">
        <f>F27/E27</f>
        <v>0.4399043514820265</v>
      </c>
      <c r="H27" s="18"/>
    </row>
    <row r="28" spans="1:8" ht="15.75">
      <c r="A28" s="112" t="s">
        <v>68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29</v>
      </c>
      <c r="B29" s="13"/>
      <c r="C29" s="14"/>
      <c r="D29" s="15">
        <v>2</v>
      </c>
      <c r="E29" s="121">
        <v>254586</v>
      </c>
      <c r="F29" s="16">
        <v>95199.5</v>
      </c>
      <c r="G29" s="17">
        <f>F29/E29</f>
        <v>0.3739384726575695</v>
      </c>
      <c r="H29" s="18"/>
    </row>
    <row r="30" spans="1:8" ht="15.75">
      <c r="A30" s="114" t="s">
        <v>118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69</v>
      </c>
      <c r="B31" s="13"/>
      <c r="C31" s="14"/>
      <c r="D31" s="15">
        <v>1</v>
      </c>
      <c r="E31" s="116">
        <v>186581</v>
      </c>
      <c r="F31" s="16">
        <v>35883</v>
      </c>
      <c r="G31" s="115">
        <f>F31/E31</f>
        <v>0.19231861765131497</v>
      </c>
      <c r="H31" s="18"/>
    </row>
    <row r="32" spans="1:8" ht="15.75">
      <c r="A32" s="114" t="s">
        <v>128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71</v>
      </c>
      <c r="B33" s="13"/>
      <c r="C33" s="14"/>
      <c r="D33" s="15">
        <v>17</v>
      </c>
      <c r="E33" s="116">
        <v>2477300</v>
      </c>
      <c r="F33" s="19">
        <v>594888.5</v>
      </c>
      <c r="G33" s="115">
        <f>F33/E33</f>
        <v>0.2401358333669721</v>
      </c>
      <c r="H33" s="18"/>
    </row>
    <row r="34" spans="1:8" ht="15.75">
      <c r="A34" s="112" t="s">
        <v>72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132</v>
      </c>
      <c r="B35" s="13"/>
      <c r="C35" s="14"/>
      <c r="D35" s="15">
        <v>2</v>
      </c>
      <c r="E35" s="121">
        <v>237116</v>
      </c>
      <c r="F35" s="16">
        <v>68141</v>
      </c>
      <c r="G35" s="115">
        <f>F35/E35</f>
        <v>0.2873741122488571</v>
      </c>
      <c r="H35" s="18"/>
    </row>
    <row r="36" spans="1:8" ht="15">
      <c r="A36" s="20" t="s">
        <v>34</v>
      </c>
      <c r="B36" s="13"/>
      <c r="C36" s="14"/>
      <c r="D36" s="21"/>
      <c r="E36" s="116">
        <v>93460</v>
      </c>
      <c r="F36" s="19">
        <v>18293</v>
      </c>
      <c r="G36" s="23"/>
      <c r="H36" s="18"/>
    </row>
    <row r="37" spans="1:8" ht="15">
      <c r="A37" s="20" t="s">
        <v>35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36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63</v>
      </c>
      <c r="E40" s="31">
        <f>SUM(E9:E39)</f>
        <v>15623181</v>
      </c>
      <c r="F40" s="31">
        <f>SUM(F9:F39)</f>
        <v>3940140.5</v>
      </c>
      <c r="G40" s="32">
        <f>F40/E40</f>
        <v>0.2521983519233375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67</v>
      </c>
      <c r="E45" s="16">
        <v>9507873.35</v>
      </c>
      <c r="F45" s="16">
        <v>573014.63</v>
      </c>
      <c r="G45" s="17">
        <f>1-(+F45/E45)</f>
        <v>0.939732618546081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252</v>
      </c>
      <c r="E47" s="16">
        <v>26617083</v>
      </c>
      <c r="F47" s="16">
        <v>1988898.44</v>
      </c>
      <c r="G47" s="17">
        <f aca="true" t="shared" si="2" ref="G47:G56">1-(+F47/E47)</f>
        <v>0.9252773701761384</v>
      </c>
      <c r="H47" s="18"/>
    </row>
    <row r="48" spans="1:8" ht="15.75">
      <c r="A48" s="45" t="s">
        <v>45</v>
      </c>
      <c r="B48" s="46"/>
      <c r="C48" s="14"/>
      <c r="D48" s="15">
        <v>19</v>
      </c>
      <c r="E48" s="16">
        <v>2394553.5</v>
      </c>
      <c r="F48" s="16">
        <v>150850.09</v>
      </c>
      <c r="G48" s="17">
        <f t="shared" si="2"/>
        <v>0.9370028316343736</v>
      </c>
      <c r="H48" s="18"/>
    </row>
    <row r="49" spans="1:8" ht="15.75">
      <c r="A49" s="45" t="s">
        <v>46</v>
      </c>
      <c r="B49" s="46"/>
      <c r="C49" s="14"/>
      <c r="D49" s="15">
        <v>102</v>
      </c>
      <c r="E49" s="16">
        <v>12950211.5</v>
      </c>
      <c r="F49" s="16">
        <v>1097679.98</v>
      </c>
      <c r="G49" s="17">
        <f t="shared" si="2"/>
        <v>0.9152384515110042</v>
      </c>
      <c r="H49" s="18"/>
    </row>
    <row r="50" spans="1:8" ht="15.75">
      <c r="A50" s="45" t="s">
        <v>47</v>
      </c>
      <c r="B50" s="46"/>
      <c r="C50" s="14"/>
      <c r="D50" s="15">
        <v>8</v>
      </c>
      <c r="E50" s="16">
        <v>2556273</v>
      </c>
      <c r="F50" s="16">
        <v>109590</v>
      </c>
      <c r="G50" s="17">
        <f t="shared" si="2"/>
        <v>0.9571289920912203</v>
      </c>
      <c r="H50" s="18"/>
    </row>
    <row r="51" spans="1:8" ht="15.75">
      <c r="A51" s="45" t="s">
        <v>48</v>
      </c>
      <c r="B51" s="46"/>
      <c r="C51" s="14"/>
      <c r="D51" s="15">
        <v>13</v>
      </c>
      <c r="E51" s="16">
        <v>1448192</v>
      </c>
      <c r="F51" s="16">
        <v>81058.9</v>
      </c>
      <c r="G51" s="17">
        <f t="shared" si="2"/>
        <v>0.9440275184505922</v>
      </c>
      <c r="H51" s="18"/>
    </row>
    <row r="52" spans="1:8" ht="15.75">
      <c r="A52" s="45" t="s">
        <v>49</v>
      </c>
      <c r="B52" s="46"/>
      <c r="C52" s="14"/>
      <c r="D52" s="15">
        <v>2</v>
      </c>
      <c r="E52" s="16">
        <v>105030</v>
      </c>
      <c r="F52" s="16">
        <v>9360</v>
      </c>
      <c r="G52" s="17">
        <f t="shared" si="2"/>
        <v>0.9108826049700086</v>
      </c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325225</v>
      </c>
      <c r="F53" s="16">
        <v>-20798.6</v>
      </c>
      <c r="G53" s="17">
        <f t="shared" si="2"/>
        <v>1.0639514182489047</v>
      </c>
      <c r="H53" s="18"/>
    </row>
    <row r="54" spans="1:8" ht="15.75">
      <c r="A54" s="47" t="s">
        <v>73</v>
      </c>
      <c r="B54" s="48"/>
      <c r="C54" s="14"/>
      <c r="D54" s="15">
        <v>3</v>
      </c>
      <c r="E54" s="16">
        <v>150200</v>
      </c>
      <c r="F54" s="16">
        <v>-26200</v>
      </c>
      <c r="G54" s="17">
        <f t="shared" si="2"/>
        <v>1.174434087882823</v>
      </c>
      <c r="H54" s="18"/>
    </row>
    <row r="55" spans="1:8" ht="15.75">
      <c r="A55" s="45" t="s">
        <v>74</v>
      </c>
      <c r="B55" s="48"/>
      <c r="C55" s="14"/>
      <c r="D55" s="15">
        <v>934</v>
      </c>
      <c r="E55" s="16">
        <v>63366497.27</v>
      </c>
      <c r="F55" s="16">
        <v>7875432.39</v>
      </c>
      <c r="G55" s="17">
        <f t="shared" si="2"/>
        <v>0.8757161476601214</v>
      </c>
      <c r="H55" s="18"/>
    </row>
    <row r="56" spans="1:8" ht="15.75">
      <c r="A56" s="45" t="s">
        <v>75</v>
      </c>
      <c r="B56" s="48"/>
      <c r="C56" s="14"/>
      <c r="D56" s="15">
        <v>6</v>
      </c>
      <c r="E56" s="16">
        <v>705276.87</v>
      </c>
      <c r="F56" s="16">
        <v>42864.37</v>
      </c>
      <c r="G56" s="17">
        <f t="shared" si="2"/>
        <v>0.9392233435927085</v>
      </c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54</v>
      </c>
      <c r="B62" s="28"/>
      <c r="C62" s="59"/>
      <c r="D62" s="30">
        <f>SUM(D45:D58)</f>
        <v>1410</v>
      </c>
      <c r="E62" s="31">
        <f>SUM(E45:E61)</f>
        <v>120126415.49000001</v>
      </c>
      <c r="F62" s="31">
        <f>SUM(F45:F61)</f>
        <v>11881750.199999997</v>
      </c>
      <c r="G62" s="32">
        <f>1-(F62/E62)</f>
        <v>0.9010896133749275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75"/>
      <c r="E64" s="56"/>
      <c r="F64" s="57">
        <f>F62+F40</f>
        <v>15821890.699999997</v>
      </c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135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606493</v>
      </c>
      <c r="F10" s="16">
        <v>100624</v>
      </c>
      <c r="G10" s="17">
        <f aca="true" t="shared" si="0" ref="G10:G15">F10/E10</f>
        <v>0.16591123063250524</v>
      </c>
      <c r="H10" s="18"/>
    </row>
    <row r="11" spans="1:8" ht="15.75">
      <c r="A11" s="112" t="s">
        <v>136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126832.5</v>
      </c>
      <c r="F12" s="16">
        <v>24044.5</v>
      </c>
      <c r="G12" s="17">
        <f t="shared" si="0"/>
        <v>0.18957680405258903</v>
      </c>
      <c r="H12" s="18"/>
    </row>
    <row r="13" spans="1:8" ht="15.75">
      <c r="A13" s="112" t="s">
        <v>79</v>
      </c>
      <c r="B13" s="13"/>
      <c r="C13" s="14"/>
      <c r="D13" s="15">
        <v>1</v>
      </c>
      <c r="E13" s="16">
        <v>31955</v>
      </c>
      <c r="F13" s="16">
        <v>3722</v>
      </c>
      <c r="G13" s="17">
        <f t="shared" si="0"/>
        <v>0.1164762947895478</v>
      </c>
      <c r="H13" s="18"/>
    </row>
    <row r="14" spans="1:8" ht="15.75">
      <c r="A14" s="112" t="s">
        <v>80</v>
      </c>
      <c r="B14" s="13"/>
      <c r="C14" s="14"/>
      <c r="D14" s="15">
        <v>5</v>
      </c>
      <c r="E14" s="16">
        <v>807542</v>
      </c>
      <c r="F14" s="16">
        <v>191219.5</v>
      </c>
      <c r="G14" s="17">
        <f t="shared" si="0"/>
        <v>0.23679201824796728</v>
      </c>
      <c r="H14" s="18"/>
    </row>
    <row r="15" spans="1:8" ht="15.75">
      <c r="A15" s="112" t="s">
        <v>30</v>
      </c>
      <c r="B15" s="13"/>
      <c r="C15" s="14"/>
      <c r="D15" s="15">
        <v>1</v>
      </c>
      <c r="E15" s="16">
        <v>38057</v>
      </c>
      <c r="F15" s="16">
        <v>12586</v>
      </c>
      <c r="G15" s="17">
        <f t="shared" si="0"/>
        <v>0.3307144546338387</v>
      </c>
      <c r="H15" s="18"/>
    </row>
    <row r="16" spans="1:8" ht="15.75">
      <c r="A16" s="112" t="s">
        <v>62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129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509131</v>
      </c>
      <c r="F18" s="16">
        <v>97181.5</v>
      </c>
      <c r="G18" s="17">
        <f>F18/E18</f>
        <v>0.19087720056331278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137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82</v>
      </c>
      <c r="B21" s="13"/>
      <c r="C21" s="14"/>
      <c r="D21" s="15">
        <v>1</v>
      </c>
      <c r="E21" s="16">
        <v>2247</v>
      </c>
      <c r="F21" s="16">
        <v>391.5</v>
      </c>
      <c r="G21" s="17">
        <f>F21/E21</f>
        <v>0.17423230974632845</v>
      </c>
      <c r="H21" s="18"/>
    </row>
    <row r="22" spans="1:8" ht="15.75">
      <c r="A22" s="112" t="s">
        <v>101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91450</v>
      </c>
      <c r="F25" s="16">
        <v>34880</v>
      </c>
      <c r="G25" s="17">
        <f>F25/E25</f>
        <v>0.3814106068890104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117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83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84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64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132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15</v>
      </c>
      <c r="E39" s="31">
        <f>SUM(E9:E38)</f>
        <v>2213707.5</v>
      </c>
      <c r="F39" s="31">
        <f>SUM(F9:F38)</f>
        <v>464649</v>
      </c>
      <c r="G39" s="32">
        <f>F39/E39</f>
        <v>0.20989629388706502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18</v>
      </c>
      <c r="E44" s="16">
        <v>2853903.5</v>
      </c>
      <c r="F44" s="16">
        <v>97641.9</v>
      </c>
      <c r="G44" s="17">
        <f>1-(+F44/E44)</f>
        <v>0.9657865446396489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159</v>
      </c>
      <c r="E46" s="16">
        <v>7733405.5</v>
      </c>
      <c r="F46" s="16">
        <v>614622.11</v>
      </c>
      <c r="G46" s="17">
        <f>1-(+F46/E46)</f>
        <v>0.9205237446814343</v>
      </c>
      <c r="H46" s="18"/>
    </row>
    <row r="47" spans="1:8" ht="15.75">
      <c r="A47" s="45" t="s">
        <v>45</v>
      </c>
      <c r="B47" s="46"/>
      <c r="C47" s="14"/>
      <c r="D47" s="15">
        <v>12</v>
      </c>
      <c r="E47" s="16">
        <v>380458.5</v>
      </c>
      <c r="F47" s="16">
        <v>34598</v>
      </c>
      <c r="G47" s="17">
        <f>1-(+F47/E47)</f>
        <v>0.9090623550268951</v>
      </c>
      <c r="H47" s="18"/>
    </row>
    <row r="48" spans="1:8" ht="15.75">
      <c r="A48" s="45" t="s">
        <v>46</v>
      </c>
      <c r="B48" s="46"/>
      <c r="C48" s="14"/>
      <c r="D48" s="15">
        <v>88</v>
      </c>
      <c r="E48" s="16">
        <v>4719846.2</v>
      </c>
      <c r="F48" s="16">
        <v>373541.47</v>
      </c>
      <c r="G48" s="17">
        <f>1-(+F48/E48)</f>
        <v>0.9208572792054114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22</v>
      </c>
      <c r="E50" s="16">
        <v>1146540</v>
      </c>
      <c r="F50" s="16">
        <v>52745</v>
      </c>
      <c r="G50" s="17">
        <f>1-(+F50/E50)</f>
        <v>0.9539963716922218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73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74</v>
      </c>
      <c r="B54" s="48"/>
      <c r="C54" s="14"/>
      <c r="D54" s="15">
        <v>720</v>
      </c>
      <c r="E54" s="16">
        <v>46284378.14</v>
      </c>
      <c r="F54" s="16">
        <v>5645681.57</v>
      </c>
      <c r="G54" s="17">
        <f>1-(+F54/E54)</f>
        <v>0.8780218769943703</v>
      </c>
      <c r="H54" s="18"/>
    </row>
    <row r="55" spans="1:8" ht="15.75">
      <c r="A55" s="45" t="s">
        <v>75</v>
      </c>
      <c r="B55" s="48"/>
      <c r="C55" s="14"/>
      <c r="D55" s="15">
        <v>2</v>
      </c>
      <c r="E55" s="16">
        <v>257635.69</v>
      </c>
      <c r="F55" s="16">
        <v>16956.99</v>
      </c>
      <c r="G55" s="17">
        <f>1-(+F55/E55)</f>
        <v>0.9341822943863096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1021</v>
      </c>
      <c r="E61" s="31">
        <f>SUM(E44:E60)</f>
        <v>63376167.53</v>
      </c>
      <c r="F61" s="31">
        <f>SUM(F44:F60)</f>
        <v>6835787.040000001</v>
      </c>
      <c r="G61" s="32">
        <f>1-(+F61/E61)</f>
        <v>0.8921394696710844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7300436.040000001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135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136</v>
      </c>
      <c r="B11" s="13"/>
      <c r="C11" s="14"/>
      <c r="D11" s="15">
        <v>3</v>
      </c>
      <c r="E11" s="121">
        <v>2137955</v>
      </c>
      <c r="F11" s="16">
        <v>393757.5</v>
      </c>
      <c r="G11" s="17">
        <f>F11/E11</f>
        <v>0.1841748306208503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21">
        <v>198647</v>
      </c>
      <c r="F12" s="16">
        <v>63096.5</v>
      </c>
      <c r="G12" s="17">
        <f>F12/E12</f>
        <v>0.31763127557929394</v>
      </c>
      <c r="H12" s="18"/>
    </row>
    <row r="13" spans="1:8" ht="15.75">
      <c r="A13" s="112" t="s">
        <v>79</v>
      </c>
      <c r="B13" s="13"/>
      <c r="C13" s="14"/>
      <c r="D13" s="15">
        <v>1</v>
      </c>
      <c r="E13" s="121">
        <v>189610</v>
      </c>
      <c r="F13" s="16">
        <v>63752</v>
      </c>
      <c r="G13" s="17">
        <f>F13/E13</f>
        <v>0.33622699224724434</v>
      </c>
      <c r="H13" s="18"/>
    </row>
    <row r="14" spans="1:8" ht="15.75">
      <c r="A14" s="112" t="s">
        <v>80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2</v>
      </c>
      <c r="E15" s="121">
        <v>412343</v>
      </c>
      <c r="F15" s="16">
        <v>134124</v>
      </c>
      <c r="G15" s="17">
        <f aca="true" t="shared" si="0" ref="G15:G20">F15/E15</f>
        <v>0.3252728917430392</v>
      </c>
      <c r="H15" s="18"/>
    </row>
    <row r="16" spans="1:8" ht="15.75">
      <c r="A16" s="112" t="s">
        <v>62</v>
      </c>
      <c r="B16" s="13"/>
      <c r="C16" s="14"/>
      <c r="D16" s="15"/>
      <c r="E16" s="121"/>
      <c r="F16" s="16"/>
      <c r="G16" s="17"/>
      <c r="H16" s="18"/>
    </row>
    <row r="17" spans="1:8" ht="15.75">
      <c r="A17" s="112" t="s">
        <v>129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3</v>
      </c>
      <c r="E18" s="121">
        <v>1188957</v>
      </c>
      <c r="F18" s="16">
        <v>345528.5</v>
      </c>
      <c r="G18" s="17">
        <f t="shared" si="0"/>
        <v>0.2906147993577564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999989</v>
      </c>
      <c r="F19" s="16">
        <v>283043.5</v>
      </c>
      <c r="G19" s="17">
        <f t="shared" si="0"/>
        <v>0.2830466135127486</v>
      </c>
      <c r="H19" s="18"/>
    </row>
    <row r="20" spans="1:8" ht="15.75">
      <c r="A20" s="112" t="s">
        <v>137</v>
      </c>
      <c r="B20" s="13"/>
      <c r="C20" s="14"/>
      <c r="D20" s="15">
        <v>17</v>
      </c>
      <c r="E20" s="121">
        <v>2698790</v>
      </c>
      <c r="F20" s="16">
        <v>547171.5</v>
      </c>
      <c r="G20" s="17">
        <f t="shared" si="0"/>
        <v>0.2027469717910619</v>
      </c>
      <c r="H20" s="18"/>
    </row>
    <row r="21" spans="1:8" ht="15.75">
      <c r="A21" s="112" t="s">
        <v>82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101</v>
      </c>
      <c r="B22" s="13"/>
      <c r="C22" s="14"/>
      <c r="D22" s="15">
        <v>1</v>
      </c>
      <c r="E22" s="121">
        <v>42882</v>
      </c>
      <c r="F22" s="16">
        <v>-3971</v>
      </c>
      <c r="G22" s="17">
        <f>F22/E22</f>
        <v>-0.09260295695163472</v>
      </c>
      <c r="H22" s="18"/>
    </row>
    <row r="23" spans="1:8" ht="15.75">
      <c r="A23" s="112" t="s">
        <v>23</v>
      </c>
      <c r="B23" s="13"/>
      <c r="C23" s="14"/>
      <c r="D23" s="15">
        <v>1</v>
      </c>
      <c r="E23" s="121">
        <v>28540</v>
      </c>
      <c r="F23" s="16">
        <v>25360</v>
      </c>
      <c r="G23" s="17">
        <f>F23/E23</f>
        <v>0.8885774351786966</v>
      </c>
      <c r="H23" s="18"/>
    </row>
    <row r="24" spans="1:8" ht="15.75">
      <c r="A24" s="112" t="s">
        <v>10</v>
      </c>
      <c r="B24" s="13"/>
      <c r="C24" s="14"/>
      <c r="D24" s="15">
        <v>11</v>
      </c>
      <c r="E24" s="121">
        <v>176882</v>
      </c>
      <c r="F24" s="16">
        <v>43349</v>
      </c>
      <c r="G24" s="17">
        <f>F24/E24</f>
        <v>0.2450729865107812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798283</v>
      </c>
      <c r="F25" s="16">
        <v>150876</v>
      </c>
      <c r="G25" s="17">
        <f>F25/E25</f>
        <v>0.18900064262924302</v>
      </c>
      <c r="H25" s="18"/>
    </row>
    <row r="26" spans="1:8" ht="15.75">
      <c r="A26" s="113" t="s">
        <v>26</v>
      </c>
      <c r="B26" s="13"/>
      <c r="C26" s="14"/>
      <c r="D26" s="15">
        <v>15</v>
      </c>
      <c r="E26" s="121">
        <v>222554</v>
      </c>
      <c r="F26" s="16">
        <v>222554</v>
      </c>
      <c r="G26" s="17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21">
        <v>66185</v>
      </c>
      <c r="F28" s="16">
        <v>-22065</v>
      </c>
      <c r="G28" s="17">
        <f aca="true" t="shared" si="1" ref="G28:G34">F28/E28</f>
        <v>-0.3333836972123593</v>
      </c>
      <c r="H28" s="18"/>
    </row>
    <row r="29" spans="1:8" ht="15.75">
      <c r="A29" s="114" t="s">
        <v>117</v>
      </c>
      <c r="B29" s="13"/>
      <c r="C29" s="14"/>
      <c r="D29" s="15">
        <v>1</v>
      </c>
      <c r="E29" s="121">
        <v>176861</v>
      </c>
      <c r="F29" s="16">
        <v>67460</v>
      </c>
      <c r="G29" s="17">
        <f t="shared" si="1"/>
        <v>0.3814294841711853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21">
        <v>249484</v>
      </c>
      <c r="F30" s="16">
        <v>77535</v>
      </c>
      <c r="G30" s="17">
        <f t="shared" si="1"/>
        <v>0.3107814529188245</v>
      </c>
      <c r="H30" s="18"/>
    </row>
    <row r="31" spans="1:8" ht="15.75">
      <c r="A31" s="114" t="s">
        <v>84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64</v>
      </c>
      <c r="B32" s="13"/>
      <c r="C32" s="14"/>
      <c r="D32" s="15">
        <v>2</v>
      </c>
      <c r="E32" s="121">
        <v>208103</v>
      </c>
      <c r="F32" s="16">
        <v>85805</v>
      </c>
      <c r="G32" s="17">
        <f t="shared" si="1"/>
        <v>0.41231986083814265</v>
      </c>
      <c r="H32" s="18"/>
    </row>
    <row r="33" spans="1:8" ht="15.75">
      <c r="A33" s="114" t="s">
        <v>132</v>
      </c>
      <c r="B33" s="13"/>
      <c r="C33" s="14"/>
      <c r="D33" s="15">
        <v>1</v>
      </c>
      <c r="E33" s="121">
        <v>213809</v>
      </c>
      <c r="F33" s="16">
        <v>81277</v>
      </c>
      <c r="G33" s="17">
        <f t="shared" si="1"/>
        <v>0.38013834777768946</v>
      </c>
      <c r="H33" s="18"/>
    </row>
    <row r="34" spans="1:8" ht="15.75">
      <c r="A34" s="114" t="s">
        <v>138</v>
      </c>
      <c r="B34" s="13"/>
      <c r="C34" s="14"/>
      <c r="D34" s="15">
        <v>4</v>
      </c>
      <c r="E34" s="121">
        <v>852936</v>
      </c>
      <c r="F34" s="16">
        <v>148676</v>
      </c>
      <c r="G34" s="17">
        <f t="shared" si="1"/>
        <v>0.17431085098999222</v>
      </c>
      <c r="H34" s="18"/>
    </row>
    <row r="35" spans="1:8" ht="15">
      <c r="A35" s="20" t="s">
        <v>34</v>
      </c>
      <c r="B35" s="13"/>
      <c r="C35" s="14"/>
      <c r="D35" s="21"/>
      <c r="E35" s="121">
        <v>1197745</v>
      </c>
      <c r="F35" s="16">
        <v>163607</v>
      </c>
      <c r="G35" s="23"/>
      <c r="H35" s="18"/>
    </row>
    <row r="36" spans="1:8" ht="15">
      <c r="A36" s="20" t="s">
        <v>53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70</v>
      </c>
      <c r="E39" s="31">
        <f>SUM(E9:E38)</f>
        <v>12060555</v>
      </c>
      <c r="F39" s="31">
        <f>SUM(F9:F38)</f>
        <v>2870936.5</v>
      </c>
      <c r="G39" s="32">
        <f>F39/E39</f>
        <v>0.23804348141524168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199</v>
      </c>
      <c r="E44" s="16">
        <v>19698998.65</v>
      </c>
      <c r="F44" s="16">
        <v>1080320.23</v>
      </c>
      <c r="G44" s="17">
        <f>1-(+F44/E44)</f>
        <v>0.9451586220602132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349</v>
      </c>
      <c r="E46" s="16">
        <v>19500870.75</v>
      </c>
      <c r="F46" s="16">
        <v>1422831.39</v>
      </c>
      <c r="G46" s="17">
        <f aca="true" t="shared" si="2" ref="G46:G52">1-(+F46/E46)</f>
        <v>0.927037545746515</v>
      </c>
      <c r="H46" s="18"/>
    </row>
    <row r="47" spans="1:8" ht="15.75">
      <c r="A47" s="45" t="s">
        <v>45</v>
      </c>
      <c r="B47" s="46"/>
      <c r="C47" s="14"/>
      <c r="D47" s="15">
        <v>32</v>
      </c>
      <c r="E47" s="16">
        <v>3722633.1</v>
      </c>
      <c r="F47" s="16">
        <v>242877.05</v>
      </c>
      <c r="G47" s="17">
        <f t="shared" si="2"/>
        <v>0.9347566511456635</v>
      </c>
      <c r="H47" s="18"/>
    </row>
    <row r="48" spans="1:8" ht="15.75">
      <c r="A48" s="45" t="s">
        <v>46</v>
      </c>
      <c r="B48" s="46"/>
      <c r="C48" s="14"/>
      <c r="D48" s="15">
        <v>134</v>
      </c>
      <c r="E48" s="16">
        <v>18908365.99</v>
      </c>
      <c r="F48" s="16">
        <v>1133541.06</v>
      </c>
      <c r="G48" s="17">
        <f t="shared" si="2"/>
        <v>0.9400508187434339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466366</v>
      </c>
      <c r="F49" s="16">
        <v>-10897</v>
      </c>
      <c r="G49" s="17">
        <f t="shared" si="2"/>
        <v>1.023365768516573</v>
      </c>
      <c r="H49" s="18"/>
    </row>
    <row r="50" spans="1:8" ht="15.75">
      <c r="A50" s="45" t="s">
        <v>48</v>
      </c>
      <c r="B50" s="46"/>
      <c r="C50" s="14"/>
      <c r="D50" s="15">
        <v>21</v>
      </c>
      <c r="E50" s="16">
        <v>4204080</v>
      </c>
      <c r="F50" s="16">
        <v>328850</v>
      </c>
      <c r="G50" s="17">
        <f t="shared" si="2"/>
        <v>0.9217783676809195</v>
      </c>
      <c r="H50" s="18"/>
    </row>
    <row r="51" spans="1:8" ht="15.75">
      <c r="A51" s="45" t="s">
        <v>49</v>
      </c>
      <c r="B51" s="46"/>
      <c r="C51" s="14"/>
      <c r="D51" s="15">
        <v>3</v>
      </c>
      <c r="E51" s="16">
        <v>292270</v>
      </c>
      <c r="F51" s="16">
        <v>-3990</v>
      </c>
      <c r="G51" s="17">
        <f t="shared" si="2"/>
        <v>1.0136517603585726</v>
      </c>
      <c r="H51" s="18"/>
    </row>
    <row r="52" spans="1:8" ht="15.75">
      <c r="A52" s="45" t="s">
        <v>50</v>
      </c>
      <c r="B52" s="46"/>
      <c r="C52" s="14"/>
      <c r="D52" s="15">
        <v>3</v>
      </c>
      <c r="E52" s="16">
        <v>480400</v>
      </c>
      <c r="F52" s="16">
        <v>18350</v>
      </c>
      <c r="G52" s="17">
        <f t="shared" si="2"/>
        <v>0.9618026644462947</v>
      </c>
      <c r="H52" s="18"/>
    </row>
    <row r="53" spans="1:8" ht="15.75">
      <c r="A53" s="47" t="s">
        <v>73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74</v>
      </c>
      <c r="B54" s="48"/>
      <c r="C54" s="14"/>
      <c r="D54" s="15">
        <v>1477</v>
      </c>
      <c r="E54" s="16">
        <v>97838320.9</v>
      </c>
      <c r="F54" s="16">
        <v>10845444.45</v>
      </c>
      <c r="G54" s="17">
        <f>1-(+F54/E54)</f>
        <v>0.8891493195075878</v>
      </c>
      <c r="H54" s="18"/>
    </row>
    <row r="55" spans="1:8" ht="15.75">
      <c r="A55" s="45" t="s">
        <v>75</v>
      </c>
      <c r="B55" s="48"/>
      <c r="C55" s="14"/>
      <c r="D55" s="15">
        <v>8</v>
      </c>
      <c r="E55" s="16">
        <v>652284</v>
      </c>
      <c r="F55" s="16">
        <v>44329.47</v>
      </c>
      <c r="G55" s="17">
        <f>1-(+F55/E55)</f>
        <v>0.9320396177125301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2232</v>
      </c>
      <c r="E61" s="31">
        <f>SUM(E44:E60)</f>
        <v>165764589.39</v>
      </c>
      <c r="F61" s="31">
        <f>SUM(F44:F60)</f>
        <v>15101656.65</v>
      </c>
      <c r="G61" s="32">
        <f>1-(F61/E61)</f>
        <v>0.9088969682513446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55</v>
      </c>
      <c r="B63" s="56"/>
      <c r="C63" s="59"/>
      <c r="D63" s="75"/>
      <c r="E63" s="56"/>
      <c r="F63" s="57">
        <f>F61+F39</f>
        <v>17972593.15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>
        <v>1</v>
      </c>
      <c r="E9" s="16">
        <v>8353</v>
      </c>
      <c r="F9" s="16">
        <v>1715</v>
      </c>
      <c r="G9" s="17">
        <f>F9/E9</f>
        <v>0.20531545552496108</v>
      </c>
      <c r="H9" s="18"/>
    </row>
    <row r="10" spans="1:8" ht="15.75" customHeight="1">
      <c r="A10" s="112" t="s">
        <v>11</v>
      </c>
      <c r="B10" s="13"/>
      <c r="C10" s="14"/>
      <c r="D10" s="15">
        <v>2</v>
      </c>
      <c r="E10" s="16">
        <v>123719</v>
      </c>
      <c r="F10" s="16">
        <v>26524</v>
      </c>
      <c r="G10" s="17">
        <f>F10/E10</f>
        <v>0.21438905907742545</v>
      </c>
      <c r="H10" s="18"/>
    </row>
    <row r="11" spans="1:8" ht="15.75" customHeight="1">
      <c r="A11" s="112" t="s">
        <v>87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130</v>
      </c>
      <c r="B14" s="13"/>
      <c r="C14" s="14"/>
      <c r="D14" s="15">
        <v>1</v>
      </c>
      <c r="E14" s="16">
        <v>89617</v>
      </c>
      <c r="F14" s="16">
        <v>16357.5</v>
      </c>
      <c r="G14" s="17">
        <f>F14/E14</f>
        <v>0.18252675273664595</v>
      </c>
      <c r="H14" s="18"/>
    </row>
    <row r="15" spans="1:8" ht="15.75" customHeight="1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88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30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18</v>
      </c>
      <c r="B18" s="13"/>
      <c r="C18" s="14"/>
      <c r="D18" s="15">
        <v>2</v>
      </c>
      <c r="E18" s="16">
        <v>248463</v>
      </c>
      <c r="F18" s="16">
        <v>71620.5</v>
      </c>
      <c r="G18" s="17">
        <f>F18/E18</f>
        <v>0.288254186740078</v>
      </c>
      <c r="H18" s="18"/>
    </row>
    <row r="19" spans="1:8" ht="15.75" customHeight="1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89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25</v>
      </c>
      <c r="B25" s="13"/>
      <c r="C25" s="14"/>
      <c r="D25" s="15">
        <v>1</v>
      </c>
      <c r="E25" s="16">
        <v>55094</v>
      </c>
      <c r="F25" s="16">
        <v>7790</v>
      </c>
      <c r="G25" s="17">
        <f>F25/E25</f>
        <v>0.1413947072276473</v>
      </c>
      <c r="H25" s="18"/>
    </row>
    <row r="26" spans="1:8" ht="15.75" customHeight="1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118</v>
      </c>
      <c r="B30" s="13"/>
      <c r="C30" s="14"/>
      <c r="D30" s="15">
        <v>1</v>
      </c>
      <c r="E30" s="16">
        <v>48400</v>
      </c>
      <c r="F30" s="16">
        <v>-10943.5</v>
      </c>
      <c r="G30" s="17">
        <f>F30/E30</f>
        <v>-0.22610537190082644</v>
      </c>
      <c r="H30" s="18"/>
    </row>
    <row r="31" spans="1:8" ht="15.75" customHeight="1">
      <c r="A31" s="114" t="s">
        <v>33</v>
      </c>
      <c r="B31" s="13"/>
      <c r="C31" s="14"/>
      <c r="D31" s="15">
        <v>1</v>
      </c>
      <c r="E31" s="16">
        <v>146792</v>
      </c>
      <c r="F31" s="16">
        <v>32169.5</v>
      </c>
      <c r="G31" s="17">
        <f>F31/E31</f>
        <v>0.2191502261703635</v>
      </c>
      <c r="H31" s="18"/>
    </row>
    <row r="32" spans="1:8" ht="15.75" customHeight="1">
      <c r="A32" s="114" t="s">
        <v>64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80</v>
      </c>
      <c r="B33" s="13"/>
      <c r="C33" s="14"/>
      <c r="D33" s="15">
        <v>2</v>
      </c>
      <c r="E33" s="16">
        <v>271871</v>
      </c>
      <c r="F33" s="16">
        <v>55028.5</v>
      </c>
      <c r="G33" s="17">
        <f>F33/E33</f>
        <v>0.2024066560979288</v>
      </c>
      <c r="H33" s="18"/>
    </row>
    <row r="34" spans="1:8" ht="15.75" customHeight="1">
      <c r="A34" s="114" t="s">
        <v>69</v>
      </c>
      <c r="B34" s="13"/>
      <c r="C34" s="14"/>
      <c r="D34" s="15">
        <v>1</v>
      </c>
      <c r="E34" s="16">
        <v>102790</v>
      </c>
      <c r="F34" s="16">
        <v>23780.5</v>
      </c>
      <c r="G34" s="17">
        <f>F34/E34</f>
        <v>0.2313503259071894</v>
      </c>
      <c r="H34" s="18"/>
    </row>
    <row r="35" spans="1:8" ht="15.75" customHeight="1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37</v>
      </c>
      <c r="B39" s="28"/>
      <c r="C39" s="29"/>
      <c r="D39" s="30">
        <f>SUM(D9:D38)</f>
        <v>12</v>
      </c>
      <c r="E39" s="31">
        <f>SUM(E9:E38)</f>
        <v>1095099</v>
      </c>
      <c r="F39" s="31">
        <f>SUM(F9:F38)</f>
        <v>224042</v>
      </c>
      <c r="G39" s="32">
        <f>F39/E39</f>
        <v>0.20458606938733392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 customHeight="1">
      <c r="A44" s="45" t="s">
        <v>42</v>
      </c>
      <c r="B44" s="46"/>
      <c r="C44" s="14"/>
      <c r="D44" s="15">
        <v>24</v>
      </c>
      <c r="E44" s="16">
        <v>1368600.65</v>
      </c>
      <c r="F44" s="16">
        <v>64992.4</v>
      </c>
      <c r="G44" s="17">
        <f>1-(+F44/E44)</f>
        <v>0.9525117864002184</v>
      </c>
      <c r="H44" s="18"/>
    </row>
    <row r="45" spans="1:8" ht="15.75" customHeight="1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44</v>
      </c>
      <c r="B46" s="46"/>
      <c r="C46" s="14"/>
      <c r="D46" s="15">
        <v>68</v>
      </c>
      <c r="E46" s="16">
        <v>3430719</v>
      </c>
      <c r="F46" s="16">
        <v>264439.1</v>
      </c>
      <c r="G46" s="17">
        <f>1-(+F46/E46)</f>
        <v>0.9229202100201153</v>
      </c>
      <c r="H46" s="18"/>
    </row>
    <row r="47" spans="1:8" ht="15.75" customHeight="1">
      <c r="A47" s="45" t="s">
        <v>45</v>
      </c>
      <c r="B47" s="46"/>
      <c r="C47" s="14"/>
      <c r="D47" s="15">
        <v>12</v>
      </c>
      <c r="E47" s="16">
        <v>1425508.5</v>
      </c>
      <c r="F47" s="16">
        <v>106186</v>
      </c>
      <c r="G47" s="17">
        <f>1-(+F47/E47)</f>
        <v>0.9255100899082678</v>
      </c>
      <c r="H47" s="18"/>
    </row>
    <row r="48" spans="1:8" ht="15.75" customHeight="1">
      <c r="A48" s="45" t="s">
        <v>46</v>
      </c>
      <c r="B48" s="46"/>
      <c r="C48" s="14"/>
      <c r="D48" s="15">
        <v>23</v>
      </c>
      <c r="E48" s="16">
        <v>1668499.31</v>
      </c>
      <c r="F48" s="16">
        <v>130748.32</v>
      </c>
      <c r="G48" s="17">
        <f>1-(+F48/E48)</f>
        <v>0.9216371746656581</v>
      </c>
      <c r="H48" s="18"/>
    </row>
    <row r="49" spans="1:8" ht="15.75" customHeight="1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48</v>
      </c>
      <c r="B50" s="46"/>
      <c r="C50" s="14"/>
      <c r="D50" s="15">
        <v>6</v>
      </c>
      <c r="E50" s="16">
        <v>916530</v>
      </c>
      <c r="F50" s="16">
        <v>62980</v>
      </c>
      <c r="G50" s="17">
        <f>1-(+F50/E50)</f>
        <v>0.9312843005684484</v>
      </c>
      <c r="H50" s="18"/>
    </row>
    <row r="51" spans="1:8" ht="15.75" customHeight="1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74</v>
      </c>
      <c r="B53" s="48"/>
      <c r="C53" s="14"/>
      <c r="D53" s="15">
        <v>505</v>
      </c>
      <c r="E53" s="16">
        <v>24459618.46</v>
      </c>
      <c r="F53" s="16">
        <v>2548592</v>
      </c>
      <c r="G53" s="17">
        <f>1-(+F53/E53)</f>
        <v>0.8958040983277055</v>
      </c>
      <c r="H53" s="18"/>
    </row>
    <row r="54" spans="1:8" ht="15.75" customHeight="1">
      <c r="A54" s="45" t="s">
        <v>75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35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54</v>
      </c>
      <c r="B60" s="28"/>
      <c r="C60" s="29"/>
      <c r="D60" s="30">
        <f>SUM(D44:D56)</f>
        <v>638</v>
      </c>
      <c r="E60" s="31">
        <f>SUM(E44:E59)</f>
        <v>33269475.92</v>
      </c>
      <c r="F60" s="31">
        <f>SUM(F44:F59)</f>
        <v>3177937.8200000003</v>
      </c>
      <c r="G60" s="32">
        <f>1-(F60/E60)</f>
        <v>0.9044788734381722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55</v>
      </c>
      <c r="B62" s="56"/>
      <c r="C62" s="56"/>
      <c r="D62" s="75"/>
      <c r="E62" s="56"/>
      <c r="F62" s="57">
        <f>F60+F39</f>
        <v>3401979.8200000003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5</v>
      </c>
      <c r="E9" s="16">
        <v>74987</v>
      </c>
      <c r="F9" s="16">
        <v>-7121.5</v>
      </c>
      <c r="G9" s="119">
        <f>F9/E9</f>
        <v>-0.09496979476442584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1970636</v>
      </c>
      <c r="F10" s="16">
        <v>94434.5</v>
      </c>
      <c r="G10" s="119">
        <f>F10/E10</f>
        <v>0.047920823531083366</v>
      </c>
      <c r="H10" s="18"/>
    </row>
    <row r="11" spans="1:8" ht="15.75">
      <c r="A11" s="112" t="s">
        <v>91</v>
      </c>
      <c r="B11" s="13"/>
      <c r="C11" s="14"/>
      <c r="D11" s="15">
        <v>2</v>
      </c>
      <c r="E11" s="16">
        <v>355100</v>
      </c>
      <c r="F11" s="16">
        <v>96592</v>
      </c>
      <c r="G11" s="119">
        <f>F11/E11</f>
        <v>0.27201351731906503</v>
      </c>
      <c r="H11" s="18"/>
    </row>
    <row r="12" spans="1:8" ht="15.75">
      <c r="A12" s="112" t="s">
        <v>30</v>
      </c>
      <c r="B12" s="13"/>
      <c r="C12" s="14"/>
      <c r="D12" s="15">
        <v>1</v>
      </c>
      <c r="E12" s="16">
        <v>422370</v>
      </c>
      <c r="F12" s="16">
        <v>130800.5</v>
      </c>
      <c r="G12" s="119">
        <f>F12/E12</f>
        <v>0.30968226910055163</v>
      </c>
      <c r="H12" s="18"/>
    </row>
    <row r="13" spans="1:8" ht="15.75">
      <c r="A13" s="112" t="s">
        <v>92</v>
      </c>
      <c r="B13" s="13"/>
      <c r="C13" s="14"/>
      <c r="D13" s="15">
        <v>19</v>
      </c>
      <c r="E13" s="16">
        <v>4085871</v>
      </c>
      <c r="F13" s="16">
        <v>911668.5</v>
      </c>
      <c r="G13" s="119">
        <f>F13/E13</f>
        <v>0.22312708844699208</v>
      </c>
      <c r="H13" s="18"/>
    </row>
    <row r="14" spans="1:8" ht="15.75">
      <c r="A14" s="112" t="s">
        <v>127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79</v>
      </c>
      <c r="B15" s="13"/>
      <c r="C15" s="14"/>
      <c r="D15" s="15">
        <v>1</v>
      </c>
      <c r="E15" s="16">
        <v>216156</v>
      </c>
      <c r="F15" s="16">
        <v>39328</v>
      </c>
      <c r="G15" s="119">
        <f>F15/E15</f>
        <v>0.18194267103388292</v>
      </c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23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3</v>
      </c>
      <c r="E18" s="16">
        <v>1413764</v>
      </c>
      <c r="F18" s="16">
        <v>263610</v>
      </c>
      <c r="G18" s="119">
        <f>F18/E18</f>
        <v>0.18645969199951334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999989</v>
      </c>
      <c r="F19" s="16">
        <v>222265</v>
      </c>
      <c r="G19" s="119">
        <f>F19/E19</f>
        <v>0.22226744494189435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6">
        <v>259298</v>
      </c>
      <c r="F20" s="16">
        <v>65586</v>
      </c>
      <c r="G20" s="119">
        <f>F20/E20</f>
        <v>0.25293677544755455</v>
      </c>
      <c r="H20" s="18"/>
    </row>
    <row r="21" spans="1:8" ht="15.75">
      <c r="A21" s="112" t="s">
        <v>93</v>
      </c>
      <c r="B21" s="13"/>
      <c r="C21" s="14"/>
      <c r="D21" s="15">
        <v>1</v>
      </c>
      <c r="E21" s="16">
        <v>366531</v>
      </c>
      <c r="F21" s="16">
        <v>22196.5</v>
      </c>
      <c r="G21" s="119">
        <f>F21/E21</f>
        <v>0.06055831566770614</v>
      </c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19"/>
      <c r="H22" s="18"/>
    </row>
    <row r="23" spans="1:8" ht="15.75">
      <c r="A23" s="112" t="s">
        <v>89</v>
      </c>
      <c r="B23" s="13"/>
      <c r="C23" s="14"/>
      <c r="D23" s="15">
        <v>1</v>
      </c>
      <c r="E23" s="16">
        <v>237192</v>
      </c>
      <c r="F23" s="16">
        <v>77885</v>
      </c>
      <c r="G23" s="119">
        <f>F23/E23</f>
        <v>0.32836267665013996</v>
      </c>
      <c r="H23" s="18"/>
    </row>
    <row r="24" spans="1:8" ht="15.75">
      <c r="A24" s="112" t="s">
        <v>94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6</v>
      </c>
      <c r="E25" s="16">
        <v>1317472</v>
      </c>
      <c r="F25" s="16">
        <v>314579</v>
      </c>
      <c r="G25" s="119">
        <f>F25/E25</f>
        <v>0.23877471399771685</v>
      </c>
      <c r="H25" s="18"/>
    </row>
    <row r="26" spans="1:8" ht="15.75">
      <c r="A26" s="113" t="s">
        <v>26</v>
      </c>
      <c r="B26" s="13"/>
      <c r="C26" s="14"/>
      <c r="D26" s="15">
        <v>19</v>
      </c>
      <c r="E26" s="16">
        <v>321039</v>
      </c>
      <c r="F26" s="16">
        <v>321039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77940</v>
      </c>
      <c r="F28" s="16">
        <v>31667.8</v>
      </c>
      <c r="G28" s="119">
        <f>F28/E28</f>
        <v>0.4063099820374647</v>
      </c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141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95</v>
      </c>
      <c r="B31" s="13"/>
      <c r="C31" s="14"/>
      <c r="D31" s="15">
        <v>2</v>
      </c>
      <c r="E31" s="16">
        <v>290984</v>
      </c>
      <c r="F31" s="16">
        <v>42048.5</v>
      </c>
      <c r="G31" s="119">
        <f>F31/E31</f>
        <v>0.14450450883897398</v>
      </c>
      <c r="H31" s="18"/>
    </row>
    <row r="32" spans="1:8" ht="15.75">
      <c r="A32" s="114" t="s">
        <v>125</v>
      </c>
      <c r="B32" s="13"/>
      <c r="C32" s="14"/>
      <c r="D32" s="15">
        <v>6</v>
      </c>
      <c r="E32" s="16">
        <v>138277</v>
      </c>
      <c r="F32" s="16">
        <v>48023</v>
      </c>
      <c r="G32" s="119">
        <f>F32/E32</f>
        <v>0.3472956456966813</v>
      </c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920346</v>
      </c>
      <c r="F33" s="16">
        <v>254106.5</v>
      </c>
      <c r="G33" s="119">
        <f>F33/E33</f>
        <v>0.27609888020374945</v>
      </c>
      <c r="H33" s="18"/>
    </row>
    <row r="34" spans="1:8" ht="15.75">
      <c r="A34" s="114" t="s">
        <v>96</v>
      </c>
      <c r="B34" s="13"/>
      <c r="C34" s="14"/>
      <c r="D34" s="15">
        <v>2</v>
      </c>
      <c r="E34" s="16">
        <v>744778</v>
      </c>
      <c r="F34" s="16">
        <v>139597</v>
      </c>
      <c r="G34" s="119">
        <f>F34/E34</f>
        <v>0.18743437641820784</v>
      </c>
      <c r="H34" s="18"/>
    </row>
    <row r="35" spans="1:8" ht="15">
      <c r="A35" s="20" t="s">
        <v>34</v>
      </c>
      <c r="B35" s="13"/>
      <c r="C35" s="14"/>
      <c r="D35" s="21"/>
      <c r="E35" s="70">
        <v>45515</v>
      </c>
      <c r="F35" s="16">
        <v>7702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77</v>
      </c>
      <c r="E39" s="31">
        <f>SUM(E9:E38)</f>
        <v>14258245</v>
      </c>
      <c r="F39" s="31">
        <f>SUM(F9:F38)</f>
        <v>3076007.3</v>
      </c>
      <c r="G39" s="107">
        <f>F39/E39</f>
        <v>0.21573533769408507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154</v>
      </c>
      <c r="E44" s="16">
        <v>21565116.9</v>
      </c>
      <c r="F44" s="16">
        <v>1082003.04</v>
      </c>
      <c r="G44" s="119">
        <f>1-(+F44/E44)</f>
        <v>0.949826238131823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418</v>
      </c>
      <c r="E46" s="16">
        <v>40853566</v>
      </c>
      <c r="F46" s="16">
        <v>2420773.88</v>
      </c>
      <c r="G46" s="119">
        <f>1-(+F46/E46)</f>
        <v>0.9407451021533836</v>
      </c>
      <c r="H46" s="18"/>
    </row>
    <row r="47" spans="1:8" ht="15.75">
      <c r="A47" s="45" t="s">
        <v>45</v>
      </c>
      <c r="B47" s="46"/>
      <c r="C47" s="14"/>
      <c r="D47" s="15">
        <v>41</v>
      </c>
      <c r="E47" s="16">
        <v>6948477.5</v>
      </c>
      <c r="F47" s="16">
        <v>600244.59</v>
      </c>
      <c r="G47" s="119">
        <f>1-(+F47/E47)</f>
        <v>0.9136149480227863</v>
      </c>
      <c r="H47" s="18"/>
    </row>
    <row r="48" spans="1:8" ht="15.75">
      <c r="A48" s="45" t="s">
        <v>46</v>
      </c>
      <c r="B48" s="46"/>
      <c r="C48" s="14"/>
      <c r="D48" s="15">
        <v>111</v>
      </c>
      <c r="E48" s="16">
        <v>28210282.63</v>
      </c>
      <c r="F48" s="16">
        <v>1984242.14</v>
      </c>
      <c r="G48" s="119">
        <f>1-(+F48/E48)</f>
        <v>0.929662450886264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17</v>
      </c>
      <c r="E50" s="16">
        <v>5566490</v>
      </c>
      <c r="F50" s="16">
        <v>385190</v>
      </c>
      <c r="G50" s="119">
        <f>1-(+F50/E50)</f>
        <v>0.9308019955124325</v>
      </c>
      <c r="H50" s="18"/>
    </row>
    <row r="51" spans="1:8" ht="15.75">
      <c r="A51" s="45" t="s">
        <v>49</v>
      </c>
      <c r="B51" s="46"/>
      <c r="C51" s="14"/>
      <c r="D51" s="15">
        <v>4</v>
      </c>
      <c r="E51" s="16">
        <v>1498880</v>
      </c>
      <c r="F51" s="16">
        <v>89615</v>
      </c>
      <c r="G51" s="119">
        <f>1-(+F51/E51)</f>
        <v>0.9402120249786508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1820525</v>
      </c>
      <c r="F52" s="16">
        <v>87225</v>
      </c>
      <c r="G52" s="119">
        <f>1-(+F52/E52)</f>
        <v>0.952087996594389</v>
      </c>
      <c r="H52" s="18"/>
    </row>
    <row r="53" spans="1:8" ht="15.75">
      <c r="A53" s="79" t="s">
        <v>73</v>
      </c>
      <c r="B53" s="46"/>
      <c r="C53" s="14"/>
      <c r="D53" s="15">
        <v>2</v>
      </c>
      <c r="E53" s="16">
        <v>213400</v>
      </c>
      <c r="F53" s="16">
        <v>25100</v>
      </c>
      <c r="G53" s="119">
        <f>1-(+F53/E53)</f>
        <v>0.8823805060918463</v>
      </c>
      <c r="H53" s="18"/>
    </row>
    <row r="54" spans="1:8" ht="15.75">
      <c r="A54" s="45" t="s">
        <v>133</v>
      </c>
      <c r="B54" s="46"/>
      <c r="C54" s="14"/>
      <c r="D54" s="15">
        <v>1737</v>
      </c>
      <c r="E54" s="16">
        <v>117599747.32</v>
      </c>
      <c r="F54" s="16">
        <v>14475441.82</v>
      </c>
      <c r="G54" s="119">
        <f>1-(+F54/E54)</f>
        <v>0.876909243855678</v>
      </c>
      <c r="H54" s="18"/>
    </row>
    <row r="55" spans="1:8" ht="15.75">
      <c r="A55" s="126" t="s">
        <v>134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35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54</v>
      </c>
      <c r="B61" s="28"/>
      <c r="C61" s="29"/>
      <c r="D61" s="30">
        <f>SUM(D44:D57)</f>
        <v>2488</v>
      </c>
      <c r="E61" s="31">
        <f>SUM(E44:E60)</f>
        <v>224276485.35</v>
      </c>
      <c r="F61" s="31">
        <f>SUM(F44:F60)</f>
        <v>21149835.47</v>
      </c>
      <c r="G61" s="111">
        <f>1-(+F61/E61)</f>
        <v>0.9056974901448356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24225842.77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MARCH 2015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298315</v>
      </c>
      <c r="F9" s="122">
        <v>-52564</v>
      </c>
      <c r="G9" s="119">
        <f>F9/E9</f>
        <v>-0.17620300688869148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723085</v>
      </c>
      <c r="F10" s="122">
        <v>91648.5</v>
      </c>
      <c r="G10" s="119">
        <f>F10/E10</f>
        <v>0.12674650974643367</v>
      </c>
      <c r="H10" s="18"/>
    </row>
    <row r="11" spans="1:8" ht="15.75">
      <c r="A11" s="112" t="s">
        <v>119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334494</v>
      </c>
      <c r="F12" s="122">
        <v>121694</v>
      </c>
      <c r="G12" s="119">
        <f>F12/E12</f>
        <v>0.36381519548930624</v>
      </c>
      <c r="H12" s="18"/>
    </row>
    <row r="13" spans="1:8" ht="15.75">
      <c r="A13" s="112" t="s">
        <v>92</v>
      </c>
      <c r="B13" s="13"/>
      <c r="C13" s="14"/>
      <c r="D13" s="15">
        <v>11</v>
      </c>
      <c r="E13" s="121">
        <v>3384343</v>
      </c>
      <c r="F13" s="122">
        <v>648708</v>
      </c>
      <c r="G13" s="119">
        <f>F13/E13</f>
        <v>0.1916791530882065</v>
      </c>
      <c r="H13" s="18"/>
    </row>
    <row r="14" spans="1:8" ht="15.75">
      <c r="A14" s="112" t="s">
        <v>98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99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118</v>
      </c>
      <c r="B16" s="13"/>
      <c r="C16" s="14"/>
      <c r="D16" s="15">
        <v>1</v>
      </c>
      <c r="E16" s="121">
        <v>108301</v>
      </c>
      <c r="F16" s="122">
        <v>42057</v>
      </c>
      <c r="G16" s="119">
        <f aca="true" t="shared" si="0" ref="G16:G22">F16/E16</f>
        <v>0.38833436441030095</v>
      </c>
      <c r="H16" s="18"/>
    </row>
    <row r="17" spans="1:8" ht="15.75">
      <c r="A17" s="112" t="s">
        <v>100</v>
      </c>
      <c r="B17" s="13"/>
      <c r="C17" s="14"/>
      <c r="D17" s="15">
        <v>3</v>
      </c>
      <c r="E17" s="121">
        <v>980022</v>
      </c>
      <c r="F17" s="122">
        <v>178001</v>
      </c>
      <c r="G17" s="119">
        <f t="shared" si="0"/>
        <v>0.1816295960702923</v>
      </c>
      <c r="H17" s="18"/>
    </row>
    <row r="18" spans="1:8" ht="15.75">
      <c r="A18" s="112" t="s">
        <v>18</v>
      </c>
      <c r="B18" s="13"/>
      <c r="C18" s="14"/>
      <c r="D18" s="15"/>
      <c r="E18" s="121"/>
      <c r="F18" s="122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620511</v>
      </c>
      <c r="F19" s="122">
        <v>49086</v>
      </c>
      <c r="G19" s="119">
        <f t="shared" si="0"/>
        <v>0.07910576927725697</v>
      </c>
      <c r="H19" s="18"/>
    </row>
    <row r="20" spans="1:8" ht="15.75">
      <c r="A20" s="112" t="s">
        <v>72</v>
      </c>
      <c r="B20" s="13"/>
      <c r="C20" s="14"/>
      <c r="D20" s="15">
        <v>1</v>
      </c>
      <c r="E20" s="121">
        <v>152484</v>
      </c>
      <c r="F20" s="122">
        <v>37908.5</v>
      </c>
      <c r="G20" s="119">
        <f t="shared" si="0"/>
        <v>0.24860641116445004</v>
      </c>
      <c r="H20" s="18"/>
    </row>
    <row r="21" spans="1:8" ht="15.75">
      <c r="A21" s="112" t="s">
        <v>23</v>
      </c>
      <c r="B21" s="13"/>
      <c r="C21" s="14"/>
      <c r="D21" s="15"/>
      <c r="E21" s="121"/>
      <c r="F21" s="122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21">
        <v>159170</v>
      </c>
      <c r="F22" s="122">
        <v>39801</v>
      </c>
      <c r="G22" s="119">
        <f t="shared" si="0"/>
        <v>0.2500534020229943</v>
      </c>
      <c r="H22" s="18"/>
    </row>
    <row r="23" spans="1:8" ht="15.75">
      <c r="A23" s="112" t="s">
        <v>101</v>
      </c>
      <c r="B23" s="13"/>
      <c r="C23" s="14"/>
      <c r="D23" s="15"/>
      <c r="E23" s="121"/>
      <c r="F23" s="122"/>
      <c r="G23" s="119"/>
      <c r="H23" s="18"/>
    </row>
    <row r="24" spans="1:8" ht="15.75">
      <c r="A24" s="112" t="s">
        <v>102</v>
      </c>
      <c r="B24" s="13"/>
      <c r="C24" s="14"/>
      <c r="D24" s="15">
        <v>11</v>
      </c>
      <c r="E24" s="121">
        <v>326369</v>
      </c>
      <c r="F24" s="122">
        <v>40782.5</v>
      </c>
      <c r="G24" s="119">
        <f>F24/E24</f>
        <v>0.12495825277523294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672909</v>
      </c>
      <c r="F25" s="122">
        <v>187666.5</v>
      </c>
      <c r="G25" s="119">
        <f>F25/E25</f>
        <v>0.2788883786663576</v>
      </c>
      <c r="H25" s="18"/>
    </row>
    <row r="26" spans="1:8" ht="15.75">
      <c r="A26" s="113" t="s">
        <v>26</v>
      </c>
      <c r="B26" s="13"/>
      <c r="C26" s="14"/>
      <c r="D26" s="15">
        <v>14</v>
      </c>
      <c r="E26" s="121">
        <v>119290</v>
      </c>
      <c r="F26" s="122">
        <v>119290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28</v>
      </c>
      <c r="B28" s="13"/>
      <c r="C28" s="14"/>
      <c r="D28" s="15"/>
      <c r="E28" s="121">
        <v>31653</v>
      </c>
      <c r="F28" s="122">
        <v>-30347</v>
      </c>
      <c r="G28" s="119">
        <f>F28/E28</f>
        <v>-0.9587400878273782</v>
      </c>
      <c r="H28" s="18"/>
    </row>
    <row r="29" spans="1:8" ht="15.75">
      <c r="A29" s="114" t="s">
        <v>29</v>
      </c>
      <c r="B29" s="13"/>
      <c r="C29" s="14"/>
      <c r="D29" s="15">
        <v>1</v>
      </c>
      <c r="E29" s="121">
        <v>273599</v>
      </c>
      <c r="F29" s="122">
        <v>111462</v>
      </c>
      <c r="G29" s="119">
        <f>F29/E29</f>
        <v>0.4073918398824557</v>
      </c>
      <c r="H29" s="18"/>
    </row>
    <row r="30" spans="1:8" ht="15.75">
      <c r="A30" s="114" t="s">
        <v>83</v>
      </c>
      <c r="B30" s="13"/>
      <c r="C30" s="14"/>
      <c r="D30" s="15">
        <v>2</v>
      </c>
      <c r="E30" s="121">
        <v>223385</v>
      </c>
      <c r="F30" s="122">
        <v>77036.5</v>
      </c>
      <c r="G30" s="119">
        <f>F30/E30</f>
        <v>0.34485977124695033</v>
      </c>
      <c r="H30" s="18"/>
    </row>
    <row r="31" spans="1:8" ht="15.75">
      <c r="A31" s="114" t="s">
        <v>103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63</v>
      </c>
      <c r="B32" s="13"/>
      <c r="C32" s="14"/>
      <c r="D32" s="15"/>
      <c r="E32" s="121"/>
      <c r="F32" s="122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21">
        <v>445369</v>
      </c>
      <c r="F33" s="122">
        <v>121751.5</v>
      </c>
      <c r="G33" s="119">
        <f>F33/E33</f>
        <v>0.27337219249655903</v>
      </c>
      <c r="H33" s="18"/>
    </row>
    <row r="34" spans="1:8" ht="15.75">
      <c r="A34" s="114" t="s">
        <v>96</v>
      </c>
      <c r="B34" s="13"/>
      <c r="C34" s="14"/>
      <c r="D34" s="15">
        <v>4</v>
      </c>
      <c r="E34" s="121">
        <v>2333715</v>
      </c>
      <c r="F34" s="122">
        <v>220018</v>
      </c>
      <c r="G34" s="119">
        <f>F34/E34</f>
        <v>0.09427800738307805</v>
      </c>
      <c r="H34" s="18"/>
    </row>
    <row r="35" spans="1:8" ht="15">
      <c r="A35" s="20" t="s">
        <v>34</v>
      </c>
      <c r="B35" s="13"/>
      <c r="C35" s="14"/>
      <c r="D35" s="21"/>
      <c r="E35" s="121">
        <v>134400</v>
      </c>
      <c r="F35" s="122">
        <v>18840</v>
      </c>
      <c r="G35" s="120"/>
      <c r="H35" s="18"/>
    </row>
    <row r="36" spans="1:8" ht="15">
      <c r="A36" s="20" t="s">
        <v>53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62</v>
      </c>
      <c r="E39" s="31">
        <f>SUM(E9:E38)</f>
        <v>11321414</v>
      </c>
      <c r="F39" s="31">
        <f>SUM(F9:F38)</f>
        <v>2022840</v>
      </c>
      <c r="G39" s="107">
        <f>F39/E39</f>
        <v>0.17867379463377983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121</v>
      </c>
      <c r="E44" s="16">
        <v>22530281.3</v>
      </c>
      <c r="F44" s="16">
        <v>1183910.7</v>
      </c>
      <c r="G44" s="119">
        <f>1-(+F44/E44)</f>
        <v>0.9474524670049281</v>
      </c>
      <c r="H44" s="18"/>
    </row>
    <row r="45" spans="1:8" ht="15.75">
      <c r="A45" s="45" t="s">
        <v>43</v>
      </c>
      <c r="B45" s="46"/>
      <c r="C45" s="14"/>
      <c r="D45" s="15">
        <v>1</v>
      </c>
      <c r="E45" s="16">
        <v>491684.9</v>
      </c>
      <c r="F45" s="16">
        <v>18732.1</v>
      </c>
      <c r="G45" s="119">
        <f aca="true" t="shared" si="1" ref="G45:G54">1-(+F45/E45)</f>
        <v>0.9619022264055699</v>
      </c>
      <c r="H45" s="18"/>
    </row>
    <row r="46" spans="1:8" ht="15.75">
      <c r="A46" s="45" t="s">
        <v>44</v>
      </c>
      <c r="B46" s="46"/>
      <c r="C46" s="14"/>
      <c r="D46" s="15">
        <v>181</v>
      </c>
      <c r="E46" s="16">
        <v>26488378</v>
      </c>
      <c r="F46" s="16">
        <v>1558957.33</v>
      </c>
      <c r="G46" s="119">
        <f t="shared" si="1"/>
        <v>0.9411456099727964</v>
      </c>
      <c r="H46" s="18"/>
    </row>
    <row r="47" spans="1:8" ht="15.75">
      <c r="A47" s="45" t="s">
        <v>45</v>
      </c>
      <c r="B47" s="46"/>
      <c r="C47" s="14"/>
      <c r="D47" s="15">
        <v>10</v>
      </c>
      <c r="E47" s="16">
        <v>2881724</v>
      </c>
      <c r="F47" s="16">
        <v>113530.41</v>
      </c>
      <c r="G47" s="119">
        <f t="shared" si="1"/>
        <v>0.9606033020511333</v>
      </c>
      <c r="H47" s="18"/>
    </row>
    <row r="48" spans="1:8" ht="15.75">
      <c r="A48" s="45" t="s">
        <v>46</v>
      </c>
      <c r="B48" s="46"/>
      <c r="C48" s="14"/>
      <c r="D48" s="15">
        <v>134</v>
      </c>
      <c r="E48" s="16">
        <v>27419404.49</v>
      </c>
      <c r="F48" s="16">
        <v>1855170.06</v>
      </c>
      <c r="G48" s="119">
        <f t="shared" si="1"/>
        <v>0.932340979153045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26</v>
      </c>
      <c r="E50" s="16">
        <v>4816850</v>
      </c>
      <c r="F50" s="16">
        <v>102685</v>
      </c>
      <c r="G50" s="119">
        <f t="shared" si="1"/>
        <v>0.9786821262858507</v>
      </c>
      <c r="H50" s="18"/>
    </row>
    <row r="51" spans="1:8" ht="15.75">
      <c r="A51" s="45" t="s">
        <v>49</v>
      </c>
      <c r="B51" s="46"/>
      <c r="C51" s="14"/>
      <c r="D51" s="15">
        <v>2</v>
      </c>
      <c r="E51" s="16">
        <v>1017670</v>
      </c>
      <c r="F51" s="16">
        <v>73160</v>
      </c>
      <c r="G51" s="119">
        <f t="shared" si="1"/>
        <v>0.9281102911552861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830220</v>
      </c>
      <c r="F52" s="16">
        <v>60060</v>
      </c>
      <c r="G52" s="119">
        <f t="shared" si="1"/>
        <v>0.9276577292765773</v>
      </c>
      <c r="H52" s="18"/>
    </row>
    <row r="53" spans="1:8" ht="15.75">
      <c r="A53" s="79" t="s">
        <v>73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133</v>
      </c>
      <c r="B54" s="46"/>
      <c r="C54" s="14"/>
      <c r="D54" s="15">
        <v>1356</v>
      </c>
      <c r="E54" s="16">
        <v>106293897.46</v>
      </c>
      <c r="F54" s="16">
        <v>12489885.96</v>
      </c>
      <c r="G54" s="119">
        <f t="shared" si="1"/>
        <v>0.882496678939634</v>
      </c>
      <c r="H54" s="18"/>
    </row>
    <row r="55" spans="1:8" ht="15.75">
      <c r="A55" s="126" t="s">
        <v>134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1835</v>
      </c>
      <c r="E62" s="31">
        <f>SUM(E44:E61)</f>
        <v>192770110.14999998</v>
      </c>
      <c r="F62" s="31">
        <f>SUM(F44:F61)</f>
        <v>17456091.560000002</v>
      </c>
      <c r="G62" s="111">
        <f>1-(+F62/E62)</f>
        <v>0.9094460674094292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19478931.560000002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2015-05-07T18:53:05Z</dcterms:modified>
  <cp:category/>
  <cp:version/>
  <cp:contentType/>
  <cp:contentStatus/>
</cp:coreProperties>
</file>