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<sst xmlns="http://schemas.openxmlformats.org/spreadsheetml/2006/main" count="931" uniqueCount="146">
  <si>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</si>
  <si>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</si>
  <si>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</si>
  <si>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</si>
  <si>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</si>
  <si>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</si>
  <si>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</si>
  <si>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</si>
  <si>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</si>
  <si>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</si>
  <si>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</si>
  <si>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</si>
  <si>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</si>
  <si>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</si>
  <si>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</si>
  <si>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</si>
  <si>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</si>
  <si>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</si>
  <si>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</si>
  <si>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</si>
  <si>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</si>
  <si>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</si>
  <si>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</si>
  <si>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</si>
  <si>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</si>
  <si>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</si>
  <si>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</si>
  <si>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</si>
  <si>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</si>
  <si>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</si>
  <si>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</si>
  <si>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</si>
  <si>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</si>
  <si>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</si>
  <si>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</si>
  <si>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</si>
  <si>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</si>
  <si>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</si>
  <si>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</si>
  <si>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</si>
  <si>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</si>
  <si>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</si>
  <si>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</si>
  <si>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</si>
  <si>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</si>
  <si>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</si>
  <si>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</si>
  <si>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</si>
  <si>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</si>
  <si>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</si>
  <si>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</si>
  <si>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</si>
  <si>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</si>
  <si>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</si>
  <si>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</si>
  <si>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</si>
  <si>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</si>
  <si>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</si>
  <si>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</si>
  <si>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</si>
  <si>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</si>
  <si>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</si>
  <si>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</si>
  <si>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Fortune Pai Gow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</si>
  <si>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</si>
  <si>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</si>
  <si>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</si>
  <si>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</si>
  <si>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</si>
  <si>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</si>
  <si>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</si>
  <si>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</si>
  <si>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</si>
  <si>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</si>
  <si>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</si>
  <si>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</si>
  <si>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</si>
  <si>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</si>
  <si>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</si>
  <si>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</si>
  <si>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</si>
  <si>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</si>
  <si>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No Craps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</si>
  <si>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</si>
  <si>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</si>
  <si>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</si>
  <si>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</si>
  <si>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</si>
  <si>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</si>
  <si>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</si>
  <si>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</si>
  <si>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</si>
  <si>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</si>
  <si>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</si>
  <si>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</si>
  <si>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</si>
  <si>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</si>
  <si>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</si>
  <si>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Blackjack Royal Match</t>
  </si>
  <si>
    <t xml:space="preserve">   Bonus Craps</t>
  </si>
  <si>
    <t xml:space="preserve">   Let It Ride 3 Card Bonus</t>
  </si>
  <si>
    <t xml:space="preserve">   In Between Blackjack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</si>
  <si>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</si>
  <si>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</si>
  <si>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</si>
  <si>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</si>
  <si>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</si>
  <si>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</si>
  <si>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</si>
  <si>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</si>
  <si>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</si>
  <si>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</si>
  <si>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</si>
  <si>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</si>
  <si>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</si>
  <si>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</si>
  <si>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</si>
  <si>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</si>
  <si>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</si>
  <si>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</si>
  <si>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</si>
  <si>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</si>
  <si>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</si>
  <si>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</si>
  <si>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In Between BJ</t>
  </si>
  <si>
    <t xml:space="preserve">   65 to 5 BJ</t>
  </si>
  <si>
    <t xml:space="preserve">   Double Draw Poker</t>
  </si>
  <si>
    <t xml:space="preserve">   In BETween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</si>
  <si>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</si>
  <si>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</si>
  <si>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</si>
  <si>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</si>
  <si>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3 to 1 Blackjack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</si>
  <si>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</si>
  <si>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</si>
  <si>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</si>
  <si>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</si>
  <si>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</si>
  <si>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</si>
  <si>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</si>
  <si>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</si>
  <si>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</si>
  <si>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Lucky Lady Blackjack</t>
  </si>
  <si>
    <t xml:space="preserve">   Blackjack Top 3</t>
  </si>
  <si>
    <t xml:space="preserve">   Buster Blackjack</t>
  </si>
  <si>
    <t>MONTH ENDED:      JUNE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</si>
</sst>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139</v>
      </c>
      <c r="B11" s="13"/>
      <c r="C11" s="14"/>
      <c r="D11" s="15">
        <v>5</v>
      </c>
      <c r="E11" s="16">
        <v>773313</v>
      </c>
      <c r="F11" s="16">
        <v>88874.5</v>
      </c>
      <c r="G11" s="17">
        <f>F11/E11</f>
        <v>0.11492694419982595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2</v>
      </c>
      <c r="E18" s="16">
        <v>503977</v>
      </c>
      <c r="F18" s="16">
        <v>124646</v>
      </c>
      <c r="G18" s="17">
        <f>F18/E18</f>
        <v>0.24732477871013955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>
        <v>1</v>
      </c>
      <c r="E20" s="16">
        <v>399661</v>
      </c>
      <c r="F20" s="16">
        <v>90610.5</v>
      </c>
      <c r="G20" s="17">
        <f>F20/E20</f>
        <v>0.22671839383877837</v>
      </c>
      <c r="H20" s="18"/>
    </row>
    <row r="21" spans="1:8" ht="15.75">
      <c r="A21" s="112" t="s">
        <v>21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>
        <v>2</v>
      </c>
      <c r="E23" s="16">
        <v>90833</v>
      </c>
      <c r="F23" s="16">
        <v>9949.5</v>
      </c>
      <c r="G23" s="17">
        <f>F23/E23</f>
        <v>0.10953618178415334</v>
      </c>
      <c r="H23" s="18"/>
    </row>
    <row r="24" spans="1:8" ht="15.75">
      <c r="A24" s="112" t="s">
        <v>24</v>
      </c>
      <c r="B24" s="13"/>
      <c r="C24" s="14"/>
      <c r="D24" s="15">
        <v>2</v>
      </c>
      <c r="E24" s="16">
        <v>162124</v>
      </c>
      <c r="F24" s="16">
        <v>48200.5</v>
      </c>
      <c r="G24" s="17">
        <f>F24/E24</f>
        <v>0.29730638276874494</v>
      </c>
      <c r="H24" s="18"/>
    </row>
    <row r="25" spans="1:8" ht="15.75">
      <c r="A25" s="113" t="s">
        <v>25</v>
      </c>
      <c r="B25" s="13"/>
      <c r="C25" s="14"/>
      <c r="D25" s="15">
        <v>2</v>
      </c>
      <c r="E25" s="16">
        <v>361955</v>
      </c>
      <c r="F25" s="16">
        <v>78378.5</v>
      </c>
      <c r="G25" s="17">
        <f>F25/E25</f>
        <v>0.21654211158845713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1</v>
      </c>
      <c r="E29" s="19">
        <v>92585</v>
      </c>
      <c r="F29" s="19">
        <v>33047</v>
      </c>
      <c r="G29" s="17">
        <f>F29/E29</f>
        <v>0.3569368688232435</v>
      </c>
      <c r="H29" s="18"/>
    </row>
    <row r="30" spans="1:8" ht="15.75">
      <c r="A30" s="114" t="s">
        <v>30</v>
      </c>
      <c r="B30" s="13"/>
      <c r="C30" s="14"/>
      <c r="D30" s="15">
        <v>1</v>
      </c>
      <c r="E30" s="19">
        <v>199533</v>
      </c>
      <c r="F30" s="16">
        <v>54979</v>
      </c>
      <c r="G30" s="17">
        <f>F30/E30</f>
        <v>0.27553838212225545</v>
      </c>
      <c r="H30" s="18"/>
    </row>
    <row r="31" spans="1:8" ht="15.75">
      <c r="A31" s="114" t="s">
        <v>31</v>
      </c>
      <c r="B31" s="13"/>
      <c r="C31" s="14"/>
      <c r="D31" s="15">
        <v>16</v>
      </c>
      <c r="E31" s="19">
        <v>1956506</v>
      </c>
      <c r="F31" s="19">
        <v>332896.5</v>
      </c>
      <c r="G31" s="17">
        <f>F31/E31</f>
        <v>0.17014846874990416</v>
      </c>
      <c r="H31" s="18"/>
    </row>
    <row r="32" spans="1:8" ht="15.75">
      <c r="A32" s="114" t="s">
        <v>32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129</v>
      </c>
      <c r="B33" s="13"/>
      <c r="C33" s="14"/>
      <c r="D33" s="15">
        <v>1</v>
      </c>
      <c r="E33" s="19">
        <v>144954</v>
      </c>
      <c r="F33" s="19">
        <v>46446</v>
      </c>
      <c r="G33" s="17">
        <f>F33/E33</f>
        <v>0.3204188915104102</v>
      </c>
      <c r="H33" s="18"/>
    </row>
    <row r="34" spans="1:8" ht="15.75">
      <c r="A34" s="114" t="s">
        <v>33</v>
      </c>
      <c r="B34" s="13"/>
      <c r="C34" s="14"/>
      <c r="D34" s="15">
        <v>1</v>
      </c>
      <c r="E34" s="19">
        <v>244435</v>
      </c>
      <c r="F34" s="19">
        <v>49442</v>
      </c>
      <c r="G34" s="17">
        <f>F34/E34</f>
        <v>0.20227054227095137</v>
      </c>
      <c r="H34" s="18"/>
    </row>
    <row r="35" spans="1:8" ht="15">
      <c r="A35" s="20" t="s">
        <v>34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35</v>
      </c>
      <c r="B36" s="13"/>
      <c r="C36" s="14"/>
      <c r="D36" s="21"/>
      <c r="E36" s="22">
        <v>100</v>
      </c>
      <c r="F36" s="19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34</v>
      </c>
      <c r="E39" s="31">
        <f>SUM(E9:E38)</f>
        <v>4929976</v>
      </c>
      <c r="F39" s="31">
        <f>SUM(F9:F38)</f>
        <v>957470</v>
      </c>
      <c r="G39" s="32">
        <f>F39/E39</f>
        <v>0.19421392720775923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139</v>
      </c>
      <c r="E44" s="16">
        <v>12327402.15</v>
      </c>
      <c r="F44" s="16">
        <v>739991.35</v>
      </c>
      <c r="G44" s="17">
        <f>1-(+F44/E44)</f>
        <v>0.9399718334004379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159</v>
      </c>
      <c r="E46" s="16">
        <v>9624388.25</v>
      </c>
      <c r="F46" s="16">
        <v>743152.23</v>
      </c>
      <c r="G46" s="17">
        <f>1-(+F46/E46)</f>
        <v>0.9227844710026115</v>
      </c>
      <c r="H46" s="18"/>
    </row>
    <row r="47" spans="1:8" ht="15.75">
      <c r="A47" s="45" t="s">
        <v>45</v>
      </c>
      <c r="B47" s="46"/>
      <c r="C47" s="14"/>
      <c r="D47" s="15">
        <v>9</v>
      </c>
      <c r="E47" s="16">
        <v>175183</v>
      </c>
      <c r="F47" s="16">
        <v>16648</v>
      </c>
      <c r="G47" s="17">
        <f>1-(+F47/E47)</f>
        <v>0.9049679478031544</v>
      </c>
      <c r="H47" s="18"/>
    </row>
    <row r="48" spans="1:8" ht="15.75">
      <c r="A48" s="45" t="s">
        <v>46</v>
      </c>
      <c r="B48" s="46"/>
      <c r="C48" s="14"/>
      <c r="D48" s="15">
        <v>178</v>
      </c>
      <c r="E48" s="16">
        <v>14948668.61</v>
      </c>
      <c r="F48" s="16">
        <v>1102283.17</v>
      </c>
      <c r="G48" s="17">
        <f>1-(+F48/E48)</f>
        <v>0.9262621174662591</v>
      </c>
      <c r="H48" s="18"/>
    </row>
    <row r="49" spans="1:8" ht="15.75">
      <c r="A49" s="45" t="s">
        <v>47</v>
      </c>
      <c r="B49" s="46"/>
      <c r="C49" s="14"/>
      <c r="D49" s="15">
        <v>20</v>
      </c>
      <c r="E49" s="16">
        <v>2969234</v>
      </c>
      <c r="F49" s="16">
        <v>253685.76</v>
      </c>
      <c r="G49" s="17">
        <f>1-(+F49/E49)</f>
        <v>0.9145618836373287</v>
      </c>
      <c r="H49" s="18"/>
    </row>
    <row r="50" spans="1:8" ht="15.75">
      <c r="A50" s="45" t="s">
        <v>48</v>
      </c>
      <c r="B50" s="46"/>
      <c r="C50" s="14"/>
      <c r="D50" s="15">
        <v>9</v>
      </c>
      <c r="E50" s="16">
        <v>1128400</v>
      </c>
      <c r="F50" s="16">
        <v>135370</v>
      </c>
      <c r="G50" s="17">
        <f>1-(+F50/E50)</f>
        <v>0.8800336760014179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>
        <v>1</v>
      </c>
      <c r="E52" s="16">
        <v>104800</v>
      </c>
      <c r="F52" s="16">
        <v>22400</v>
      </c>
      <c r="G52" s="17">
        <f>1-(+F52/E52)</f>
        <v>0.7862595419847328</v>
      </c>
      <c r="H52" s="18"/>
    </row>
    <row r="53" spans="1:8" ht="15.75">
      <c r="A53" s="47" t="s">
        <v>74</v>
      </c>
      <c r="B53" s="48"/>
      <c r="C53" s="14"/>
      <c r="D53" s="15">
        <v>973</v>
      </c>
      <c r="E53" s="16">
        <v>63104821.5</v>
      </c>
      <c r="F53" s="16">
        <v>7213997.48</v>
      </c>
      <c r="G53" s="17">
        <f>1-(+F53/E53)</f>
        <v>0.8856823090768112</v>
      </c>
      <c r="H53" s="18"/>
    </row>
    <row r="54" spans="1:8" ht="15.75">
      <c r="A54" s="47" t="s">
        <v>75</v>
      </c>
      <c r="B54" s="48"/>
      <c r="C54" s="14"/>
      <c r="D54" s="15">
        <v>8</v>
      </c>
      <c r="E54" s="16">
        <v>134834.22</v>
      </c>
      <c r="F54" s="16">
        <v>19002.84</v>
      </c>
      <c r="G54" s="17">
        <f>1-(+F54/E54)</f>
        <v>0.8590651542316187</v>
      </c>
      <c r="H54" s="18"/>
    </row>
    <row r="55" spans="1:8" ht="15">
      <c r="A55" s="49" t="s">
        <v>51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36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1496</v>
      </c>
      <c r="E60" s="31">
        <f>SUM(E44:E59)</f>
        <v>104517731.72999999</v>
      </c>
      <c r="F60" s="31">
        <f>SUM(F44:F59)</f>
        <v>10246530.83</v>
      </c>
      <c r="G60" s="32">
        <f>1-(+F60/E60)</f>
        <v>0.9019637083545804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55</v>
      </c>
      <c r="B62" s="56"/>
      <c r="C62" s="56"/>
      <c r="D62" s="56"/>
      <c r="E62" s="56"/>
      <c r="F62" s="57">
        <f>F60+F39</f>
        <v>11204000.83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6">
        <v>270410</v>
      </c>
      <c r="F9" s="16">
        <v>220163.5</v>
      </c>
      <c r="G9" s="119">
        <f>F9/E9</f>
        <v>0.8141840168632817</v>
      </c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1074663</v>
      </c>
      <c r="F10" s="16">
        <v>166837</v>
      </c>
      <c r="G10" s="119">
        <f>F10/E10</f>
        <v>0.1552458770796054</v>
      </c>
      <c r="H10" s="18"/>
    </row>
    <row r="11" spans="1:8" ht="15.75">
      <c r="A11" s="112" t="s">
        <v>118</v>
      </c>
      <c r="B11" s="13"/>
      <c r="C11" s="14"/>
      <c r="D11" s="15">
        <v>1</v>
      </c>
      <c r="E11" s="16">
        <v>13461</v>
      </c>
      <c r="F11" s="16">
        <v>4213</v>
      </c>
      <c r="G11" s="119">
        <f>F11/E11</f>
        <v>0.3129782334150509</v>
      </c>
      <c r="H11" s="18"/>
    </row>
    <row r="12" spans="1:8" ht="15.75">
      <c r="A12" s="112" t="s">
        <v>30</v>
      </c>
      <c r="B12" s="13"/>
      <c r="C12" s="14"/>
      <c r="D12" s="15"/>
      <c r="E12" s="16"/>
      <c r="F12" s="16"/>
      <c r="G12" s="119"/>
      <c r="H12" s="18"/>
    </row>
    <row r="13" spans="1:8" ht="15.75">
      <c r="A13" s="112" t="s">
        <v>92</v>
      </c>
      <c r="B13" s="13"/>
      <c r="C13" s="14"/>
      <c r="D13" s="15">
        <v>9</v>
      </c>
      <c r="E13" s="16">
        <v>1261646</v>
      </c>
      <c r="F13" s="16">
        <v>289541.5</v>
      </c>
      <c r="G13" s="119">
        <f>F13/E13</f>
        <v>0.22949504060568496</v>
      </c>
      <c r="H13" s="18"/>
    </row>
    <row r="14" spans="1:8" ht="15.75">
      <c r="A14" s="112" t="s">
        <v>98</v>
      </c>
      <c r="B14" s="13"/>
      <c r="C14" s="14"/>
      <c r="D14" s="15">
        <v>5</v>
      </c>
      <c r="E14" s="16">
        <v>32157</v>
      </c>
      <c r="F14" s="16">
        <v>-4481</v>
      </c>
      <c r="G14" s="119">
        <f>F14/E14</f>
        <v>-0.13934757595546848</v>
      </c>
      <c r="H14" s="18"/>
    </row>
    <row r="15" spans="1:8" ht="15.75">
      <c r="A15" s="112" t="s">
        <v>143</v>
      </c>
      <c r="B15" s="13"/>
      <c r="C15" s="14"/>
      <c r="D15" s="15">
        <v>5</v>
      </c>
      <c r="E15" s="16">
        <v>2091348</v>
      </c>
      <c r="F15" s="16">
        <v>394405</v>
      </c>
      <c r="G15" s="119">
        <f>F15/E15</f>
        <v>0.18858889099279508</v>
      </c>
      <c r="H15" s="18"/>
    </row>
    <row r="16" spans="1:8" ht="15.75">
      <c r="A16" s="112" t="s">
        <v>117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99</v>
      </c>
      <c r="B17" s="13"/>
      <c r="C17" s="14"/>
      <c r="D17" s="15">
        <v>3</v>
      </c>
      <c r="E17" s="16">
        <v>946609</v>
      </c>
      <c r="F17" s="16">
        <v>291218</v>
      </c>
      <c r="G17" s="119">
        <f aca="true" t="shared" si="0" ref="G17:G22">F17/E17</f>
        <v>0.3076433881359674</v>
      </c>
      <c r="H17" s="18"/>
    </row>
    <row r="18" spans="1:8" ht="15.75">
      <c r="A18" s="112" t="s">
        <v>18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19</v>
      </c>
      <c r="B19" s="13"/>
      <c r="C19" s="14"/>
      <c r="D19" s="15">
        <v>1</v>
      </c>
      <c r="E19" s="16">
        <v>831563</v>
      </c>
      <c r="F19" s="16">
        <v>179198</v>
      </c>
      <c r="G19" s="119">
        <f t="shared" si="0"/>
        <v>0.21549539842441282</v>
      </c>
      <c r="H19" s="18"/>
    </row>
    <row r="20" spans="1:8" ht="15.75">
      <c r="A20" s="112" t="s">
        <v>72</v>
      </c>
      <c r="B20" s="13"/>
      <c r="C20" s="14"/>
      <c r="D20" s="15">
        <v>1</v>
      </c>
      <c r="E20" s="16">
        <v>82074</v>
      </c>
      <c r="F20" s="16">
        <v>28610</v>
      </c>
      <c r="G20" s="119">
        <f t="shared" si="0"/>
        <v>0.3485878597363355</v>
      </c>
      <c r="H20" s="18"/>
    </row>
    <row r="21" spans="1:8" ht="15.75">
      <c r="A21" s="112" t="s">
        <v>23</v>
      </c>
      <c r="B21" s="13"/>
      <c r="C21" s="14"/>
      <c r="D21" s="15"/>
      <c r="E21" s="16"/>
      <c r="F21" s="16"/>
      <c r="G21" s="119"/>
      <c r="H21" s="18"/>
    </row>
    <row r="22" spans="1:8" ht="15.75">
      <c r="A22" s="112" t="s">
        <v>22</v>
      </c>
      <c r="B22" s="13"/>
      <c r="C22" s="14"/>
      <c r="D22" s="15">
        <v>1</v>
      </c>
      <c r="E22" s="16">
        <v>86658</v>
      </c>
      <c r="F22" s="16">
        <v>20158</v>
      </c>
      <c r="G22" s="119">
        <f t="shared" si="0"/>
        <v>0.23261556924923263</v>
      </c>
      <c r="H22" s="18"/>
    </row>
    <row r="23" spans="1:8" ht="15.75">
      <c r="A23" s="112" t="s">
        <v>144</v>
      </c>
      <c r="B23" s="13"/>
      <c r="C23" s="14"/>
      <c r="D23" s="15">
        <v>4</v>
      </c>
      <c r="E23" s="16">
        <v>178405</v>
      </c>
      <c r="F23" s="16">
        <v>39009</v>
      </c>
      <c r="G23" s="119">
        <f>F23/E23</f>
        <v>0.2186541857010734</v>
      </c>
      <c r="H23" s="18"/>
    </row>
    <row r="24" spans="1:8" ht="15.75">
      <c r="A24" s="112" t="s">
        <v>101</v>
      </c>
      <c r="B24" s="13"/>
      <c r="C24" s="14"/>
      <c r="D24" s="15">
        <v>9</v>
      </c>
      <c r="E24" s="16">
        <v>21385</v>
      </c>
      <c r="F24" s="16">
        <v>-4132</v>
      </c>
      <c r="G24" s="119">
        <f>F24/E24</f>
        <v>-0.19321954641103578</v>
      </c>
      <c r="H24" s="18"/>
    </row>
    <row r="25" spans="1:8" ht="15.75">
      <c r="A25" s="113" t="s">
        <v>25</v>
      </c>
      <c r="B25" s="13"/>
      <c r="C25" s="14"/>
      <c r="D25" s="15">
        <v>4</v>
      </c>
      <c r="E25" s="16">
        <v>794518</v>
      </c>
      <c r="F25" s="16">
        <v>128180.5</v>
      </c>
      <c r="G25" s="119">
        <f>F25/E25</f>
        <v>0.1613311466826428</v>
      </c>
      <c r="H25" s="18"/>
    </row>
    <row r="26" spans="1:8" ht="15.75">
      <c r="A26" s="113" t="s">
        <v>26</v>
      </c>
      <c r="B26" s="13"/>
      <c r="C26" s="14"/>
      <c r="D26" s="15">
        <v>13</v>
      </c>
      <c r="E26" s="16">
        <v>129818</v>
      </c>
      <c r="F26" s="16">
        <v>129818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>
        <v>33182</v>
      </c>
      <c r="F28" s="16">
        <v>-1268</v>
      </c>
      <c r="G28" s="119">
        <f aca="true" t="shared" si="1" ref="G28:G34">F28/E28</f>
        <v>-0.03821348924115484</v>
      </c>
      <c r="H28" s="18"/>
    </row>
    <row r="29" spans="1:8" ht="15.75">
      <c r="A29" s="114" t="s">
        <v>29</v>
      </c>
      <c r="B29" s="13"/>
      <c r="C29" s="14"/>
      <c r="D29" s="15">
        <v>2</v>
      </c>
      <c r="E29" s="16">
        <v>240134</v>
      </c>
      <c r="F29" s="16">
        <v>70050.6</v>
      </c>
      <c r="G29" s="119">
        <f t="shared" si="1"/>
        <v>0.2917146260004831</v>
      </c>
      <c r="H29" s="18"/>
    </row>
    <row r="30" spans="1:8" ht="15.75">
      <c r="A30" s="114" t="s">
        <v>83</v>
      </c>
      <c r="B30" s="13"/>
      <c r="C30" s="14"/>
      <c r="D30" s="15">
        <v>2</v>
      </c>
      <c r="E30" s="16">
        <v>153876</v>
      </c>
      <c r="F30" s="16">
        <v>39914</v>
      </c>
      <c r="G30" s="119">
        <f t="shared" si="1"/>
        <v>0.25939067820842754</v>
      </c>
      <c r="H30" s="18"/>
    </row>
    <row r="31" spans="1:8" ht="15.75">
      <c r="A31" s="114" t="s">
        <v>102</v>
      </c>
      <c r="B31" s="13"/>
      <c r="C31" s="14"/>
      <c r="D31" s="15">
        <v>2</v>
      </c>
      <c r="E31" s="16">
        <v>119772</v>
      </c>
      <c r="F31" s="16">
        <v>36733.5</v>
      </c>
      <c r="G31" s="119">
        <f t="shared" si="1"/>
        <v>0.30669522091974755</v>
      </c>
      <c r="H31" s="18"/>
    </row>
    <row r="32" spans="1:8" ht="15.75">
      <c r="A32" s="114" t="s">
        <v>63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>
        <v>2</v>
      </c>
      <c r="E33" s="16">
        <v>395074</v>
      </c>
      <c r="F33" s="16">
        <v>110348.51</v>
      </c>
      <c r="G33" s="119">
        <f t="shared" si="1"/>
        <v>0.27931098983987807</v>
      </c>
      <c r="H33" s="18"/>
    </row>
    <row r="34" spans="1:8" ht="15.75">
      <c r="A34" s="114" t="s">
        <v>96</v>
      </c>
      <c r="B34" s="13"/>
      <c r="C34" s="14"/>
      <c r="D34" s="15">
        <v>4</v>
      </c>
      <c r="E34" s="16">
        <v>1776369</v>
      </c>
      <c r="F34" s="16">
        <v>158509</v>
      </c>
      <c r="G34" s="119">
        <f t="shared" si="1"/>
        <v>0.08923202330146496</v>
      </c>
      <c r="H34" s="18"/>
    </row>
    <row r="35" spans="1:8" ht="15">
      <c r="A35" s="20" t="s">
        <v>34</v>
      </c>
      <c r="B35" s="13"/>
      <c r="C35" s="14"/>
      <c r="D35" s="21"/>
      <c r="E35" s="70">
        <v>12480</v>
      </c>
      <c r="F35" s="16">
        <v>2496</v>
      </c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73</v>
      </c>
      <c r="E39" s="31">
        <f>SUM(E9:E38)</f>
        <v>10545602</v>
      </c>
      <c r="F39" s="31">
        <f>SUM(F9:F38)</f>
        <v>2299522.11</v>
      </c>
      <c r="G39" s="107">
        <f>F39/E39</f>
        <v>0.2180550821091105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95</v>
      </c>
      <c r="E44" s="122">
        <v>7912251.05</v>
      </c>
      <c r="F44" s="16">
        <v>405394.82</v>
      </c>
      <c r="G44" s="119">
        <f>1-(+F44/E44)</f>
        <v>0.9487636555718236</v>
      </c>
      <c r="H44" s="18"/>
    </row>
    <row r="45" spans="1:8" ht="15.75">
      <c r="A45" s="45" t="s">
        <v>43</v>
      </c>
      <c r="B45" s="46"/>
      <c r="C45" s="14"/>
      <c r="D45" s="15">
        <v>3</v>
      </c>
      <c r="E45" s="122">
        <v>623863.2</v>
      </c>
      <c r="F45" s="16">
        <v>45882.7</v>
      </c>
      <c r="G45" s="119">
        <f>1-(+F45/E45)</f>
        <v>0.9264539084850654</v>
      </c>
      <c r="H45" s="18"/>
    </row>
    <row r="46" spans="1:8" ht="15.75">
      <c r="A46" s="45" t="s">
        <v>44</v>
      </c>
      <c r="B46" s="46"/>
      <c r="C46" s="14"/>
      <c r="D46" s="15">
        <v>223</v>
      </c>
      <c r="E46" s="122">
        <v>13098896.75</v>
      </c>
      <c r="F46" s="16">
        <v>596033</v>
      </c>
      <c r="G46" s="119">
        <f>1-(+F46/E46)</f>
        <v>0.9544974655976275</v>
      </c>
      <c r="H46" s="18"/>
    </row>
    <row r="47" spans="1:8" ht="15.75">
      <c r="A47" s="45" t="s">
        <v>45</v>
      </c>
      <c r="B47" s="46"/>
      <c r="C47" s="14"/>
      <c r="D47" s="15">
        <v>2</v>
      </c>
      <c r="E47" s="122">
        <v>761947.5</v>
      </c>
      <c r="F47" s="16">
        <v>40158</v>
      </c>
      <c r="G47" s="119">
        <f>1-(+F47/E47)</f>
        <v>0.9472955813884815</v>
      </c>
      <c r="H47" s="18"/>
    </row>
    <row r="48" spans="1:8" ht="15.75">
      <c r="A48" s="45" t="s">
        <v>46</v>
      </c>
      <c r="B48" s="46"/>
      <c r="C48" s="14"/>
      <c r="D48" s="15">
        <v>108</v>
      </c>
      <c r="E48" s="122">
        <v>6636111.16</v>
      </c>
      <c r="F48" s="16">
        <v>424605.14</v>
      </c>
      <c r="G48" s="119">
        <f aca="true" t="shared" si="2" ref="G48:G54">1-(+F48/E48)</f>
        <v>0.9360159693286392</v>
      </c>
      <c r="H48" s="18"/>
    </row>
    <row r="49" spans="1:8" ht="15.75">
      <c r="A49" s="45" t="s">
        <v>47</v>
      </c>
      <c r="B49" s="46"/>
      <c r="C49" s="14"/>
      <c r="D49" s="15">
        <v>4</v>
      </c>
      <c r="E49" s="122">
        <v>1074529</v>
      </c>
      <c r="F49" s="16">
        <v>40833</v>
      </c>
      <c r="G49" s="119">
        <f t="shared" si="2"/>
        <v>0.961999164285003</v>
      </c>
      <c r="H49" s="18"/>
    </row>
    <row r="50" spans="1:8" ht="15.75">
      <c r="A50" s="45" t="s">
        <v>48</v>
      </c>
      <c r="B50" s="46"/>
      <c r="C50" s="14"/>
      <c r="D50" s="15">
        <v>30</v>
      </c>
      <c r="E50" s="122">
        <v>2280560.35</v>
      </c>
      <c r="F50" s="16">
        <v>124436</v>
      </c>
      <c r="G50" s="119">
        <f t="shared" si="2"/>
        <v>0.9454362170244694</v>
      </c>
      <c r="H50" s="18"/>
    </row>
    <row r="51" spans="1:8" ht="15.75">
      <c r="A51" s="45" t="s">
        <v>49</v>
      </c>
      <c r="B51" s="46"/>
      <c r="C51" s="14"/>
      <c r="D51" s="15">
        <v>4</v>
      </c>
      <c r="E51" s="122">
        <v>314540</v>
      </c>
      <c r="F51" s="16">
        <v>28650</v>
      </c>
      <c r="G51" s="119">
        <f t="shared" si="2"/>
        <v>0.9089146054555859</v>
      </c>
      <c r="H51" s="18"/>
    </row>
    <row r="52" spans="1:8" ht="15.75">
      <c r="A52" s="78" t="s">
        <v>50</v>
      </c>
      <c r="B52" s="46"/>
      <c r="C52" s="14"/>
      <c r="D52" s="15">
        <v>13</v>
      </c>
      <c r="E52" s="122">
        <v>694675</v>
      </c>
      <c r="F52" s="16">
        <v>97600</v>
      </c>
      <c r="G52" s="119">
        <f t="shared" si="2"/>
        <v>0.8595026451218195</v>
      </c>
      <c r="H52" s="18"/>
    </row>
    <row r="53" spans="1:8" ht="15.75">
      <c r="A53" s="79" t="s">
        <v>73</v>
      </c>
      <c r="B53" s="46"/>
      <c r="C53" s="14"/>
      <c r="D53" s="15">
        <v>1</v>
      </c>
      <c r="E53" s="122">
        <v>18200</v>
      </c>
      <c r="F53" s="16">
        <v>6200</v>
      </c>
      <c r="G53" s="119">
        <f t="shared" si="2"/>
        <v>0.6593406593406593</v>
      </c>
      <c r="H53" s="18"/>
    </row>
    <row r="54" spans="1:8" ht="15.75">
      <c r="A54" s="45" t="s">
        <v>130</v>
      </c>
      <c r="B54" s="46"/>
      <c r="C54" s="14"/>
      <c r="D54" s="15">
        <v>1282</v>
      </c>
      <c r="E54" s="122">
        <v>54525747.72</v>
      </c>
      <c r="F54" s="16">
        <v>6324292.22</v>
      </c>
      <c r="G54" s="119">
        <f t="shared" si="2"/>
        <v>0.8840127373864466</v>
      </c>
      <c r="H54" s="18"/>
    </row>
    <row r="55" spans="1:8" ht="15.75">
      <c r="A55" s="126" t="s">
        <v>131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51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53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54</v>
      </c>
      <c r="B62" s="28"/>
      <c r="C62" s="29"/>
      <c r="D62" s="30">
        <f>SUM(D44:D58)</f>
        <v>1765</v>
      </c>
      <c r="E62" s="31">
        <f>SUM(E44:E61)</f>
        <v>87941321.73</v>
      </c>
      <c r="F62" s="31">
        <f>SUM(F44:F61)</f>
        <v>8134084.88</v>
      </c>
      <c r="G62" s="111">
        <f>1-(+F62/E62)</f>
        <v>0.9075055421048424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6"/>
      <c r="D64" s="56"/>
      <c r="E64" s="56"/>
      <c r="F64" s="57">
        <f>F62+F39</f>
        <v>10433606.99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7</v>
      </c>
      <c r="E9" s="121">
        <v>219724</v>
      </c>
      <c r="F9" s="16">
        <v>37723.5</v>
      </c>
      <c r="G9" s="119">
        <f>F9/E9</f>
        <v>0.1716858422384446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467375</v>
      </c>
      <c r="F10" s="16">
        <v>-1672.5</v>
      </c>
      <c r="G10" s="119">
        <f>F10/E10</f>
        <v>-0.0035784969243113133</v>
      </c>
      <c r="H10" s="18"/>
    </row>
    <row r="11" spans="1:8" ht="15.75">
      <c r="A11" s="112" t="s">
        <v>91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30</v>
      </c>
      <c r="B12" s="13"/>
      <c r="C12" s="14"/>
      <c r="D12" s="15">
        <v>1</v>
      </c>
      <c r="E12" s="121">
        <v>203363</v>
      </c>
      <c r="F12" s="16">
        <v>56802</v>
      </c>
      <c r="G12" s="119">
        <f>F12/E12</f>
        <v>0.2793133460855711</v>
      </c>
      <c r="H12" s="18"/>
    </row>
    <row r="13" spans="1:8" ht="15.75">
      <c r="A13" s="112" t="s">
        <v>92</v>
      </c>
      <c r="B13" s="13"/>
      <c r="C13" s="14"/>
      <c r="D13" s="15">
        <v>4</v>
      </c>
      <c r="E13" s="121">
        <v>786141</v>
      </c>
      <c r="F13" s="16">
        <v>141481</v>
      </c>
      <c r="G13" s="119">
        <f>F13/E13</f>
        <v>0.17996898775156112</v>
      </c>
      <c r="H13" s="18"/>
    </row>
    <row r="14" spans="1:8" ht="15.75">
      <c r="A14" s="112" t="s">
        <v>126</v>
      </c>
      <c r="B14" s="13"/>
      <c r="C14" s="14"/>
      <c r="D14" s="15">
        <v>1</v>
      </c>
      <c r="E14" s="121">
        <v>100676</v>
      </c>
      <c r="F14" s="16">
        <v>28356</v>
      </c>
      <c r="G14" s="119">
        <f>F14/E14</f>
        <v>0.2816560054034725</v>
      </c>
      <c r="H14" s="18"/>
    </row>
    <row r="15" spans="1:8" ht="15.75">
      <c r="A15" s="112" t="s">
        <v>79</v>
      </c>
      <c r="B15" s="13"/>
      <c r="C15" s="14"/>
      <c r="D15" s="15"/>
      <c r="E15" s="121"/>
      <c r="F15" s="16"/>
      <c r="G15" s="119"/>
      <c r="H15" s="18"/>
    </row>
    <row r="16" spans="1:8" ht="15.75">
      <c r="A16" s="112" t="s">
        <v>16</v>
      </c>
      <c r="B16" s="13"/>
      <c r="C16" s="14"/>
      <c r="D16" s="15">
        <v>1</v>
      </c>
      <c r="E16" s="121">
        <v>86463</v>
      </c>
      <c r="F16" s="16">
        <v>20929</v>
      </c>
      <c r="G16" s="119">
        <f>F16/E16</f>
        <v>0.2420572961844951</v>
      </c>
      <c r="H16" s="18"/>
    </row>
    <row r="17" spans="1:8" ht="15.75">
      <c r="A17" s="112" t="s">
        <v>23</v>
      </c>
      <c r="B17" s="13"/>
      <c r="C17" s="14"/>
      <c r="D17" s="15"/>
      <c r="E17" s="121"/>
      <c r="F17" s="16"/>
      <c r="G17" s="119"/>
      <c r="H17" s="18"/>
    </row>
    <row r="18" spans="1:8" ht="15.75">
      <c r="A18" s="112" t="s">
        <v>18</v>
      </c>
      <c r="B18" s="13"/>
      <c r="C18" s="14"/>
      <c r="D18" s="15">
        <v>1</v>
      </c>
      <c r="E18" s="121">
        <v>393469</v>
      </c>
      <c r="F18" s="16">
        <v>144449.5</v>
      </c>
      <c r="G18" s="119">
        <f>F18/E18</f>
        <v>0.3671178669730017</v>
      </c>
      <c r="H18" s="18"/>
    </row>
    <row r="19" spans="1:8" ht="15.75">
      <c r="A19" s="112" t="s">
        <v>19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72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93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129</v>
      </c>
      <c r="B22" s="13"/>
      <c r="C22" s="14"/>
      <c r="D22" s="15"/>
      <c r="E22" s="121"/>
      <c r="F22" s="16"/>
      <c r="G22" s="119"/>
      <c r="H22" s="18"/>
    </row>
    <row r="23" spans="1:8" ht="15.75">
      <c r="A23" s="112" t="s">
        <v>89</v>
      </c>
      <c r="B23" s="13"/>
      <c r="C23" s="14"/>
      <c r="D23" s="15">
        <v>1</v>
      </c>
      <c r="E23" s="121">
        <v>52763</v>
      </c>
      <c r="F23" s="16">
        <v>4912</v>
      </c>
      <c r="G23" s="119">
        <f>F23/E23</f>
        <v>0.09309554043553248</v>
      </c>
      <c r="H23" s="18"/>
    </row>
    <row r="24" spans="1:8" ht="15.75">
      <c r="A24" s="112" t="s">
        <v>94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25</v>
      </c>
      <c r="B25" s="13"/>
      <c r="C25" s="14"/>
      <c r="D25" s="15">
        <v>1</v>
      </c>
      <c r="E25" s="121">
        <v>41386</v>
      </c>
      <c r="F25" s="16">
        <v>14232.5</v>
      </c>
      <c r="G25" s="119">
        <f>F25/E25</f>
        <v>0.34389648673464457</v>
      </c>
      <c r="H25" s="18"/>
    </row>
    <row r="26" spans="1:8" ht="15.75">
      <c r="A26" s="113" t="s">
        <v>26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138</v>
      </c>
      <c r="B30" s="13"/>
      <c r="C30" s="14"/>
      <c r="D30" s="15">
        <v>1</v>
      </c>
      <c r="E30" s="16">
        <v>107351</v>
      </c>
      <c r="F30" s="16">
        <v>27344</v>
      </c>
      <c r="G30" s="119">
        <f>F30/E30</f>
        <v>0.25471583869735726</v>
      </c>
      <c r="H30" s="18"/>
    </row>
    <row r="31" spans="1:8" ht="15.75">
      <c r="A31" s="114" t="s">
        <v>95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124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96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34</v>
      </c>
      <c r="B35" s="13"/>
      <c r="C35" s="14"/>
      <c r="D35" s="21"/>
      <c r="E35" s="70">
        <v>2360</v>
      </c>
      <c r="F35" s="16">
        <v>0</v>
      </c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21</v>
      </c>
      <c r="E39" s="31">
        <f>SUM(E9:E38)</f>
        <v>2461071</v>
      </c>
      <c r="F39" s="31">
        <f>SUM(F9:F38)</f>
        <v>474557</v>
      </c>
      <c r="G39" s="107">
        <f>F39/E39</f>
        <v>0.19282539999861847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24</v>
      </c>
      <c r="E44" s="16">
        <v>3075870.15</v>
      </c>
      <c r="F44" s="16">
        <v>194619.1</v>
      </c>
      <c r="G44" s="119">
        <f>1-(+F44/E44)</f>
        <v>0.9367271404483704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44</v>
      </c>
      <c r="B46" s="46"/>
      <c r="C46" s="14"/>
      <c r="D46" s="15">
        <v>180</v>
      </c>
      <c r="E46" s="16">
        <v>13335994.75</v>
      </c>
      <c r="F46" s="16">
        <v>976431.22</v>
      </c>
      <c r="G46" s="119">
        <f aca="true" t="shared" si="0" ref="G46:G52">1-(+F46/E46)</f>
        <v>0.9267822732158769</v>
      </c>
      <c r="H46" s="18"/>
    </row>
    <row r="47" spans="1:8" ht="15.75">
      <c r="A47" s="45" t="s">
        <v>45</v>
      </c>
      <c r="B47" s="46"/>
      <c r="C47" s="14"/>
      <c r="D47" s="15">
        <v>33</v>
      </c>
      <c r="E47" s="16">
        <v>1886527.5</v>
      </c>
      <c r="F47" s="16">
        <v>126892</v>
      </c>
      <c r="G47" s="119">
        <f t="shared" si="0"/>
        <v>0.9327377947048214</v>
      </c>
      <c r="H47" s="18"/>
    </row>
    <row r="48" spans="1:8" ht="15.75">
      <c r="A48" s="45" t="s">
        <v>46</v>
      </c>
      <c r="B48" s="46"/>
      <c r="C48" s="14"/>
      <c r="D48" s="15">
        <v>152</v>
      </c>
      <c r="E48" s="16">
        <v>15021453</v>
      </c>
      <c r="F48" s="16">
        <v>1122015.6</v>
      </c>
      <c r="G48" s="119">
        <f t="shared" si="0"/>
        <v>0.9253057876624851</v>
      </c>
      <c r="H48" s="18"/>
    </row>
    <row r="49" spans="1:8" ht="15.75">
      <c r="A49" s="45" t="s">
        <v>47</v>
      </c>
      <c r="B49" s="46"/>
      <c r="C49" s="14"/>
      <c r="D49" s="15">
        <v>6</v>
      </c>
      <c r="E49" s="16">
        <v>1417368</v>
      </c>
      <c r="F49" s="16">
        <v>62573</v>
      </c>
      <c r="G49" s="119">
        <f t="shared" si="0"/>
        <v>0.9558526790501831</v>
      </c>
      <c r="H49" s="18"/>
    </row>
    <row r="50" spans="1:8" ht="15.75">
      <c r="A50" s="45" t="s">
        <v>48</v>
      </c>
      <c r="B50" s="46"/>
      <c r="C50" s="14"/>
      <c r="D50" s="15">
        <v>4</v>
      </c>
      <c r="E50" s="16">
        <v>1191080</v>
      </c>
      <c r="F50" s="16">
        <v>56030</v>
      </c>
      <c r="G50" s="119">
        <f t="shared" si="0"/>
        <v>0.9529586593679685</v>
      </c>
      <c r="H50" s="18"/>
    </row>
    <row r="51" spans="1:8" ht="15.75">
      <c r="A51" s="45" t="s">
        <v>49</v>
      </c>
      <c r="B51" s="46"/>
      <c r="C51" s="14"/>
      <c r="D51" s="15">
        <v>1</v>
      </c>
      <c r="E51" s="16">
        <v>207400</v>
      </c>
      <c r="F51" s="16">
        <v>12160</v>
      </c>
      <c r="G51" s="119">
        <f t="shared" si="0"/>
        <v>0.9413693346190936</v>
      </c>
      <c r="H51" s="18"/>
    </row>
    <row r="52" spans="1:8" ht="15.75">
      <c r="A52" s="78" t="s">
        <v>50</v>
      </c>
      <c r="B52" s="46"/>
      <c r="C52" s="14"/>
      <c r="D52" s="15">
        <v>1</v>
      </c>
      <c r="E52" s="16">
        <v>360900</v>
      </c>
      <c r="F52" s="16">
        <v>36200</v>
      </c>
      <c r="G52" s="119">
        <f t="shared" si="0"/>
        <v>0.8996952064283735</v>
      </c>
      <c r="H52" s="18"/>
    </row>
    <row r="53" spans="1:8" ht="15.75">
      <c r="A53" s="79" t="s">
        <v>73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130</v>
      </c>
      <c r="B54" s="46"/>
      <c r="C54" s="14"/>
      <c r="D54" s="15">
        <v>532</v>
      </c>
      <c r="E54" s="16">
        <v>29317401.8</v>
      </c>
      <c r="F54" s="16">
        <v>3546676.78</v>
      </c>
      <c r="G54" s="119">
        <f>1-(+F54/E54)</f>
        <v>0.8790248602452896</v>
      </c>
      <c r="H54" s="18"/>
    </row>
    <row r="55" spans="1:8" ht="15.75">
      <c r="A55" s="126" t="s">
        <v>131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36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54</v>
      </c>
      <c r="B61" s="28"/>
      <c r="C61" s="56"/>
      <c r="D61" s="30">
        <f>SUM(D44:D57)</f>
        <v>933</v>
      </c>
      <c r="E61" s="31">
        <f>SUM(E44:E60)</f>
        <v>65813995.2</v>
      </c>
      <c r="F61" s="31">
        <f>SUM(F44:F60)</f>
        <v>6133597.699999999</v>
      </c>
      <c r="G61" s="111">
        <f>1-(+F61/E61)</f>
        <v>0.9068040516099835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55</v>
      </c>
      <c r="B63" s="60"/>
      <c r="C63" s="60"/>
      <c r="D63" s="56"/>
      <c r="E63" s="56"/>
      <c r="F63" s="57">
        <f>F61+F39</f>
        <v>6608154.699999999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59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87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62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128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88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30</v>
      </c>
      <c r="B17" s="13"/>
      <c r="C17" s="14"/>
      <c r="D17" s="15">
        <v>1</v>
      </c>
      <c r="E17" s="16">
        <v>146997</v>
      </c>
      <c r="F17" s="16">
        <v>40627</v>
      </c>
      <c r="G17" s="17">
        <f>F17/E17</f>
        <v>0.2763797900637428</v>
      </c>
      <c r="H17" s="18"/>
    </row>
    <row r="18" spans="1:8" ht="15.75">
      <c r="A18" s="112" t="s">
        <v>18</v>
      </c>
      <c r="B18" s="13"/>
      <c r="C18" s="14"/>
      <c r="D18" s="15">
        <v>2</v>
      </c>
      <c r="E18" s="16">
        <v>191584</v>
      </c>
      <c r="F18" s="16">
        <v>73596</v>
      </c>
      <c r="G18" s="17">
        <f>F18/E18</f>
        <v>0.3841448137631535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1</v>
      </c>
      <c r="E25" s="16">
        <v>65671</v>
      </c>
      <c r="F25" s="16">
        <v>18214.5</v>
      </c>
      <c r="G25" s="17">
        <f>F25/E25</f>
        <v>0.2773598696532716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117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33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64</v>
      </c>
      <c r="B32" s="13"/>
      <c r="C32" s="14"/>
      <c r="D32" s="15">
        <v>1</v>
      </c>
      <c r="E32" s="16">
        <v>129575</v>
      </c>
      <c r="F32" s="16">
        <v>20769</v>
      </c>
      <c r="G32" s="17">
        <f>F32/E32</f>
        <v>0.16028554890989774</v>
      </c>
      <c r="H32" s="18"/>
    </row>
    <row r="33" spans="1:8" ht="15.75">
      <c r="A33" s="114" t="s">
        <v>80</v>
      </c>
      <c r="B33" s="13"/>
      <c r="C33" s="14"/>
      <c r="D33" s="15">
        <v>5</v>
      </c>
      <c r="E33" s="16">
        <v>452303</v>
      </c>
      <c r="F33" s="16">
        <v>82755</v>
      </c>
      <c r="G33" s="17">
        <f>F33/E33</f>
        <v>0.18296363278598637</v>
      </c>
      <c r="H33" s="18"/>
    </row>
    <row r="34" spans="1:8" ht="15.75">
      <c r="A34" s="114" t="s">
        <v>69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53</v>
      </c>
      <c r="B36" s="13"/>
      <c r="C36" s="14"/>
      <c r="D36" s="21"/>
      <c r="E36" s="70">
        <v>590</v>
      </c>
      <c r="F36" s="16">
        <v>0</v>
      </c>
      <c r="G36" s="23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10</v>
      </c>
      <c r="E39" s="31">
        <f>SUM(E9:E38)</f>
        <v>986720</v>
      </c>
      <c r="F39" s="31">
        <f>SUM(F9:F38)</f>
        <v>235961.5</v>
      </c>
      <c r="G39" s="32">
        <f>F39/E39</f>
        <v>0.23913724258148208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/>
      <c r="E44" s="16"/>
      <c r="F44" s="16"/>
      <c r="G44" s="17"/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28</v>
      </c>
      <c r="E46" s="16">
        <v>2435050.5</v>
      </c>
      <c r="F46" s="16">
        <v>133430.55</v>
      </c>
      <c r="G46" s="17">
        <f>1-(+F46/E46)</f>
        <v>0.9452041959704737</v>
      </c>
      <c r="H46" s="18"/>
    </row>
    <row r="47" spans="1:8" ht="15.75">
      <c r="A47" s="45" t="s">
        <v>45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46</v>
      </c>
      <c r="B48" s="46"/>
      <c r="C48" s="14"/>
      <c r="D48" s="15">
        <v>34</v>
      </c>
      <c r="E48" s="16">
        <v>3719333.39</v>
      </c>
      <c r="F48" s="16">
        <v>200295.29</v>
      </c>
      <c r="G48" s="17">
        <f>1-(+F48/E48)</f>
        <v>0.9461475299475641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4</v>
      </c>
      <c r="E50" s="16">
        <v>346020</v>
      </c>
      <c r="F50" s="16">
        <v>11875</v>
      </c>
      <c r="G50" s="17">
        <f>1-(+F50/E50)</f>
        <v>0.9656811744985839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74</v>
      </c>
      <c r="B53" s="48"/>
      <c r="C53" s="14"/>
      <c r="D53" s="123">
        <v>451</v>
      </c>
      <c r="E53" s="124">
        <v>26793586.64</v>
      </c>
      <c r="F53" s="124">
        <v>2629942.26</v>
      </c>
      <c r="G53" s="17">
        <f>1-(+F53/E53)</f>
        <v>0.9018443370297513</v>
      </c>
      <c r="H53" s="18"/>
    </row>
    <row r="54" spans="1:8" ht="15.75">
      <c r="A54" s="45" t="s">
        <v>75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51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517</v>
      </c>
      <c r="E60" s="31">
        <f>SUM(E44:E59)</f>
        <v>33293990.53</v>
      </c>
      <c r="F60" s="31">
        <f>SUM(F44:F59)</f>
        <v>2975543.0999999996</v>
      </c>
      <c r="G60" s="32">
        <f>1-(F60/E60)</f>
        <v>0.9106282229125149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55</v>
      </c>
      <c r="B62" s="56"/>
      <c r="C62" s="59"/>
      <c r="D62" s="75"/>
      <c r="E62" s="56"/>
      <c r="F62" s="57">
        <f>F60+F39</f>
        <v>3211504.5999999996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  JUNE 2015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119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>
        <v>2</v>
      </c>
      <c r="E9" s="16">
        <v>32904</v>
      </c>
      <c r="F9" s="16">
        <v>-5265</v>
      </c>
      <c r="G9" s="17">
        <f>F9/E9</f>
        <v>-0.1600109409190372</v>
      </c>
      <c r="H9" s="103"/>
    </row>
    <row r="10" spans="1:8" ht="15.75">
      <c r="A10" s="112" t="s">
        <v>11</v>
      </c>
      <c r="B10" s="13"/>
      <c r="C10" s="14"/>
      <c r="D10" s="15">
        <v>2</v>
      </c>
      <c r="E10" s="16">
        <v>435960</v>
      </c>
      <c r="F10" s="16">
        <v>-616</v>
      </c>
      <c r="G10" s="17">
        <f>F10/E10</f>
        <v>-0.0014129736673089274</v>
      </c>
      <c r="H10" s="103"/>
    </row>
    <row r="11" spans="1:8" ht="15.75">
      <c r="A11" s="112" t="s">
        <v>62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78</v>
      </c>
      <c r="B12" s="13"/>
      <c r="C12" s="14"/>
      <c r="D12" s="15">
        <v>1</v>
      </c>
      <c r="E12" s="16">
        <v>70871</v>
      </c>
      <c r="F12" s="16">
        <v>31341</v>
      </c>
      <c r="G12" s="17">
        <f>F12/E12</f>
        <v>0.4422260162831059</v>
      </c>
      <c r="H12" s="103"/>
    </row>
    <row r="13" spans="1:8" ht="15.75">
      <c r="A13" s="112" t="s">
        <v>17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80</v>
      </c>
      <c r="B14" s="13"/>
      <c r="C14" s="14"/>
      <c r="D14" s="15">
        <v>8</v>
      </c>
      <c r="E14" s="16">
        <v>826005</v>
      </c>
      <c r="F14" s="16">
        <v>133612</v>
      </c>
      <c r="G14" s="17">
        <f>F14/E14</f>
        <v>0.16175689009146435</v>
      </c>
      <c r="H14" s="103"/>
    </row>
    <row r="15" spans="1:8" ht="15.75">
      <c r="A15" s="112" t="s">
        <v>30</v>
      </c>
      <c r="B15" s="13"/>
      <c r="C15" s="14"/>
      <c r="D15" s="15">
        <v>2</v>
      </c>
      <c r="E15" s="16">
        <v>361424</v>
      </c>
      <c r="F15" s="16">
        <v>115352</v>
      </c>
      <c r="G15" s="17">
        <f>F15/E15</f>
        <v>0.3191597680286865</v>
      </c>
      <c r="H15" s="103"/>
    </row>
    <row r="16" spans="1:8" ht="15.75">
      <c r="A16" s="112" t="s">
        <v>81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83</v>
      </c>
      <c r="B17" s="13"/>
      <c r="C17" s="14"/>
      <c r="D17" s="15"/>
      <c r="E17" s="16"/>
      <c r="F17" s="16"/>
      <c r="G17" s="17"/>
      <c r="H17" s="103"/>
    </row>
    <row r="18" spans="1:8" ht="15.75">
      <c r="A18" s="112" t="s">
        <v>18</v>
      </c>
      <c r="B18" s="13"/>
      <c r="C18" s="14"/>
      <c r="D18" s="15">
        <v>1</v>
      </c>
      <c r="E18" s="16">
        <v>11791</v>
      </c>
      <c r="F18" s="16">
        <v>4043</v>
      </c>
      <c r="G18" s="17">
        <f>F18/E18</f>
        <v>0.3428886438809261</v>
      </c>
      <c r="H18" s="103"/>
    </row>
    <row r="19" spans="1:8" ht="15.75">
      <c r="A19" s="112" t="s">
        <v>20</v>
      </c>
      <c r="B19" s="13"/>
      <c r="C19" s="14"/>
      <c r="D19" s="15">
        <v>1</v>
      </c>
      <c r="E19" s="16">
        <v>287365</v>
      </c>
      <c r="F19" s="16">
        <v>85607</v>
      </c>
      <c r="G19" s="17">
        <f>F19/E19</f>
        <v>0.29790336331842776</v>
      </c>
      <c r="H19" s="103"/>
    </row>
    <row r="20" spans="1:8" ht="15.75">
      <c r="A20" s="112" t="s">
        <v>117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120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137</v>
      </c>
      <c r="B23" s="13"/>
      <c r="C23" s="14"/>
      <c r="D23" s="15">
        <v>1</v>
      </c>
      <c r="E23" s="16">
        <v>10400</v>
      </c>
      <c r="F23" s="16">
        <v>2650.5</v>
      </c>
      <c r="G23" s="17">
        <f>F23/E23</f>
        <v>0.25485576923076925</v>
      </c>
      <c r="H23" s="103"/>
    </row>
    <row r="24" spans="1:8" ht="15.75">
      <c r="A24" s="112" t="s">
        <v>23</v>
      </c>
      <c r="B24" s="13"/>
      <c r="C24" s="14"/>
      <c r="D24" s="15">
        <v>2</v>
      </c>
      <c r="E24" s="16">
        <v>460712</v>
      </c>
      <c r="F24" s="16">
        <v>-45910.5</v>
      </c>
      <c r="G24" s="17">
        <f>F24/E24</f>
        <v>-0.09965119206792963</v>
      </c>
      <c r="H24" s="103"/>
    </row>
    <row r="25" spans="1:8" ht="15.75">
      <c r="A25" s="113" t="s">
        <v>25</v>
      </c>
      <c r="B25" s="13"/>
      <c r="C25" s="14"/>
      <c r="D25" s="15">
        <v>1</v>
      </c>
      <c r="E25" s="16">
        <v>70946</v>
      </c>
      <c r="F25" s="16">
        <v>4557</v>
      </c>
      <c r="G25" s="17">
        <f>F25/E25</f>
        <v>0.06423195106137063</v>
      </c>
      <c r="H25" s="103"/>
    </row>
    <row r="26" spans="1:8" ht="15.75">
      <c r="A26" s="113" t="s">
        <v>26</v>
      </c>
      <c r="B26" s="13"/>
      <c r="C26" s="14"/>
      <c r="D26" s="15">
        <v>4</v>
      </c>
      <c r="E26" s="16">
        <v>21976</v>
      </c>
      <c r="F26" s="16">
        <v>21976</v>
      </c>
      <c r="G26" s="17">
        <f>F26/E26</f>
        <v>1</v>
      </c>
      <c r="H26" s="103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28</v>
      </c>
      <c r="B28" s="13"/>
      <c r="C28" s="14"/>
      <c r="D28" s="15"/>
      <c r="E28" s="16">
        <v>4907</v>
      </c>
      <c r="F28" s="16">
        <v>4907</v>
      </c>
      <c r="G28" s="17">
        <f>F28/E28</f>
        <v>1</v>
      </c>
      <c r="H28" s="103"/>
    </row>
    <row r="29" spans="1:8" ht="15.75">
      <c r="A29" s="114" t="s">
        <v>121</v>
      </c>
      <c r="B29" s="13"/>
      <c r="C29" s="14"/>
      <c r="D29" s="15">
        <v>1</v>
      </c>
      <c r="E29" s="16">
        <v>141120</v>
      </c>
      <c r="F29" s="16">
        <v>34323</v>
      </c>
      <c r="G29" s="17">
        <f>F29/E29</f>
        <v>0.243218537414966</v>
      </c>
      <c r="H29" s="103"/>
    </row>
    <row r="30" spans="1:8" ht="15.75">
      <c r="A30" s="114" t="s">
        <v>68</v>
      </c>
      <c r="B30" s="13"/>
      <c r="C30" s="14"/>
      <c r="D30" s="15"/>
      <c r="E30" s="16"/>
      <c r="F30" s="16"/>
      <c r="G30" s="17"/>
      <c r="H30" s="103"/>
    </row>
    <row r="31" spans="1:8" ht="15.75">
      <c r="A31" s="114" t="s">
        <v>84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125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70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122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34</v>
      </c>
      <c r="B35" s="13"/>
      <c r="C35" s="14"/>
      <c r="D35" s="21"/>
      <c r="E35" s="70">
        <v>23320</v>
      </c>
      <c r="F35" s="16">
        <v>3390</v>
      </c>
      <c r="G35" s="23"/>
      <c r="H35" s="103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37</v>
      </c>
      <c r="B39" s="28"/>
      <c r="C39" s="29"/>
      <c r="D39" s="30">
        <f>SUM(D9:D38)</f>
        <v>26</v>
      </c>
      <c r="E39" s="31">
        <f>SUM(E9:E38)</f>
        <v>2759701</v>
      </c>
      <c r="F39" s="31">
        <f>SUM(F9:F38)</f>
        <v>389967</v>
      </c>
      <c r="G39" s="32">
        <f>F39/E39</f>
        <v>0.14130769963847534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105"/>
    </row>
    <row r="44" spans="1:8" ht="15.75">
      <c r="A44" s="45" t="s">
        <v>42</v>
      </c>
      <c r="B44" s="46"/>
      <c r="C44" s="14"/>
      <c r="D44" s="15">
        <v>9</v>
      </c>
      <c r="E44" s="16">
        <v>472454.2</v>
      </c>
      <c r="F44" s="16">
        <v>39270.3</v>
      </c>
      <c r="G44" s="17">
        <f>1-(+F44/E44)</f>
        <v>0.9168801970646043</v>
      </c>
      <c r="H44" s="103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44</v>
      </c>
      <c r="B46" s="46"/>
      <c r="C46" s="14"/>
      <c r="D46" s="15">
        <v>140</v>
      </c>
      <c r="E46" s="16">
        <v>6430478.75</v>
      </c>
      <c r="F46" s="16">
        <v>565805.7</v>
      </c>
      <c r="G46" s="17">
        <f>1-(+F46/E46)</f>
        <v>0.9120118855847241</v>
      </c>
      <c r="H46" s="103"/>
    </row>
    <row r="47" spans="1:8" ht="15.75">
      <c r="A47" s="45" t="s">
        <v>45</v>
      </c>
      <c r="B47" s="46"/>
      <c r="C47" s="14"/>
      <c r="D47" s="15">
        <v>25</v>
      </c>
      <c r="E47" s="16">
        <v>1711362.5</v>
      </c>
      <c r="F47" s="16">
        <v>119949.5</v>
      </c>
      <c r="G47" s="17">
        <f>1-(+F47/E47)</f>
        <v>0.9299099401792431</v>
      </c>
      <c r="H47" s="103"/>
    </row>
    <row r="48" spans="1:8" ht="15.75">
      <c r="A48" s="45" t="s">
        <v>46</v>
      </c>
      <c r="B48" s="46"/>
      <c r="C48" s="14"/>
      <c r="D48" s="15">
        <v>90</v>
      </c>
      <c r="E48" s="16">
        <v>6191919</v>
      </c>
      <c r="F48" s="16">
        <v>488554.13</v>
      </c>
      <c r="G48" s="17">
        <f>1-(+F48/E48)</f>
        <v>0.921098107065031</v>
      </c>
      <c r="H48" s="103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03"/>
    </row>
    <row r="50" spans="1:8" ht="15.75">
      <c r="A50" s="45" t="s">
        <v>48</v>
      </c>
      <c r="B50" s="46"/>
      <c r="C50" s="14"/>
      <c r="D50" s="15">
        <v>6</v>
      </c>
      <c r="E50" s="16">
        <v>1211125</v>
      </c>
      <c r="F50" s="16">
        <v>138310</v>
      </c>
      <c r="G50" s="17">
        <f>1-(+F50/E50)</f>
        <v>0.8858003921973372</v>
      </c>
      <c r="H50" s="103"/>
    </row>
    <row r="51" spans="1:8" ht="15.75">
      <c r="A51" s="45" t="s">
        <v>49</v>
      </c>
      <c r="B51" s="46"/>
      <c r="C51" s="14"/>
      <c r="D51" s="15">
        <v>4</v>
      </c>
      <c r="E51" s="16">
        <v>1047200</v>
      </c>
      <c r="F51" s="16">
        <v>48630</v>
      </c>
      <c r="G51" s="17">
        <f>1-(+F51/E51)</f>
        <v>0.9535618792971734</v>
      </c>
      <c r="H51" s="103"/>
    </row>
    <row r="52" spans="1:8" ht="15.75">
      <c r="A52" s="45" t="s">
        <v>50</v>
      </c>
      <c r="B52" s="46"/>
      <c r="C52" s="14"/>
      <c r="D52" s="15">
        <v>2</v>
      </c>
      <c r="E52" s="16">
        <v>891050</v>
      </c>
      <c r="F52" s="16">
        <v>6120</v>
      </c>
      <c r="G52" s="17">
        <f>1-(+F52/E52)</f>
        <v>0.9931316985578812</v>
      </c>
      <c r="H52" s="103"/>
    </row>
    <row r="53" spans="1:8" ht="15.75">
      <c r="A53" s="47" t="s">
        <v>73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74</v>
      </c>
      <c r="B54" s="48"/>
      <c r="C54" s="14"/>
      <c r="D54" s="15">
        <v>640</v>
      </c>
      <c r="E54" s="16">
        <v>24378229.32</v>
      </c>
      <c r="F54" s="16">
        <v>3011085.05</v>
      </c>
      <c r="G54" s="17">
        <f>1-(+F54/E54)</f>
        <v>0.8764846695600778</v>
      </c>
      <c r="H54" s="103"/>
    </row>
    <row r="55" spans="1:8" ht="15.75">
      <c r="A55" s="45" t="s">
        <v>75</v>
      </c>
      <c r="B55" s="48"/>
      <c r="C55" s="14"/>
      <c r="D55" s="15">
        <v>10</v>
      </c>
      <c r="E55" s="16">
        <v>1618708.76</v>
      </c>
      <c r="F55" s="16">
        <v>80324.58</v>
      </c>
      <c r="G55" s="17">
        <f>1-(+F55/E55)</f>
        <v>0.9503773736295836</v>
      </c>
      <c r="H55" s="103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54</v>
      </c>
      <c r="B61" s="51"/>
      <c r="C61" s="51"/>
      <c r="D61" s="30">
        <f>SUM(D44:D57)</f>
        <v>926</v>
      </c>
      <c r="E61" s="31">
        <f>SUM(E44:E60)</f>
        <v>43952527.529999994</v>
      </c>
      <c r="F61" s="31">
        <f>SUM(F44:F60)</f>
        <v>4498049.26</v>
      </c>
      <c r="G61" s="32">
        <f>1-(F61/E61)</f>
        <v>0.8976611923641971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55</v>
      </c>
      <c r="B63" s="56"/>
      <c r="C63" s="56"/>
      <c r="D63" s="75"/>
      <c r="E63" s="56"/>
      <c r="F63" s="57">
        <f>F61+F39</f>
        <v>4888016.26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106</v>
      </c>
      <c r="B3" s="56"/>
      <c r="C3" s="29"/>
      <c r="D3" s="29"/>
    </row>
    <row r="4" spans="1:4" ht="23.25">
      <c r="A4" s="81" t="str">
        <f>ARG!$A$3</f>
        <v>MONTH ENDED:      JUNE 2015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107</v>
      </c>
      <c r="B6" s="84">
        <f>ARG!$D$39+LADYLUCK!$D$39+HOLLYWOOD!$D$40+HARNKC!$D$40+ISLE!$D$39+AMERKC!$D$39+AMERSC!$D$39+STJO!$D$39+LAGRANGE!$D$39+ISLEBV!$D$39+LUMIERE!$D$39+RIVERCITY!$D$39+CAPE!$D$39</f>
        <v>563</v>
      </c>
      <c r="C6" s="85"/>
      <c r="D6" s="29"/>
    </row>
    <row r="7" spans="1:4" ht="20.25">
      <c r="A7" s="86" t="s">
        <v>108</v>
      </c>
      <c r="B7" s="87">
        <f>ARG!$E$39+LADYLUCK!$E$39+HOLLYWOOD!$E$40+HARNKC!$E$40+ISLE!$E$39+AMERKC!$E$39+AMERSC!$E$39+STJO!$E$39+LAGRANGE!$E$39+ISLEBV!$E$39+LUMIERE!$E$39+RIVERCITY!$E$39+CAPE!$E$39</f>
        <v>85877726.25</v>
      </c>
      <c r="C7" s="85"/>
      <c r="D7" s="29"/>
    </row>
    <row r="8" spans="1:4" ht="20.25">
      <c r="A8" s="86" t="s">
        <v>109</v>
      </c>
      <c r="B8" s="87">
        <f>ARG!$F$39+LADYLUCK!$F$39+HOLLYWOOD!$F$40+HARNKC!$F$40+ISLE!$F$39+AMERKC!$F$39+AMERSC!$F$39+STJO!$F$39+LAGRANGE!$F$39+ISLEBV!$F$39+LUMIERE!$F$39+RIVERCITY!$F$39+CAPE!$F$39</f>
        <v>17161270.5</v>
      </c>
      <c r="C8" s="85"/>
      <c r="D8" s="29"/>
    </row>
    <row r="9" spans="1:4" ht="20.25">
      <c r="A9" s="86" t="s">
        <v>110</v>
      </c>
      <c r="B9" s="88">
        <f>B8/B7</f>
        <v>0.19983377820276185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111</v>
      </c>
      <c r="B11" s="91">
        <f>ARG!$D$60+LADYLUCK!$D$60+HOLLYWOOD!$D$62+HARNKC!$D$62+ISLE!$D$61+AMERKC!$D$61+AMERSC!$D$61+STJO!$D$60+LAGRANGE!$D$60+ISLEBV!$D$61+LUMIERE!$D$62+RIVERCITY!$D$62+CAPE!$D$61</f>
        <v>18126</v>
      </c>
      <c r="C11" s="85"/>
      <c r="D11" s="29"/>
    </row>
    <row r="12" spans="1:4" ht="20.25">
      <c r="A12" s="86" t="s">
        <v>112</v>
      </c>
      <c r="B12" s="87">
        <f>ARG!$E$60+LADYLUCK!$E$60+HOLLYWOOD!$E$62+HARNKC!$E$62+ISLE!$E$61+AMERKC!$E$61+AMERSC!$E$61+STJO!$E$60+LAGRANGE!$E$60+ISLEBV!$E$61+LUMIERE!$E$62+RIVERCITY!$E$62+CAPE!$E$61</f>
        <v>1243934132.01</v>
      </c>
      <c r="C12" s="85"/>
      <c r="D12" s="29"/>
    </row>
    <row r="13" spans="1:4" ht="20.25">
      <c r="A13" s="86" t="s">
        <v>113</v>
      </c>
      <c r="B13" s="87">
        <f>ARG!$F$60+LADYLUCK!$F$60+HOLLYWOOD!$F$62+HARNKC!$F$62+ISLE!$F$61+AMERKC!$F$61+AMERSC!$F$61+STJO!$F$60+LAGRANGE!$F$60+ISLEBV!$F$61+LUMIERE!$F$62+RIVERCITY!$F$62+CAPE!$F$61</f>
        <v>116429677.84</v>
      </c>
      <c r="C13" s="85"/>
      <c r="D13" s="29"/>
    </row>
    <row r="14" spans="1:4" ht="20.25">
      <c r="A14" s="86" t="s">
        <v>114</v>
      </c>
      <c r="B14" s="88">
        <f>1-(B13/B12)</f>
        <v>0.9064020555076593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115</v>
      </c>
      <c r="B16" s="87">
        <f>B13+B8</f>
        <v>133590948.34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59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60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6">
        <v>25226</v>
      </c>
      <c r="F9" s="16">
        <v>4247</v>
      </c>
      <c r="G9" s="17">
        <f>F9/E9</f>
        <v>0.1683580432886704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139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1</v>
      </c>
      <c r="E18" s="16">
        <v>367155</v>
      </c>
      <c r="F18" s="16">
        <v>89975</v>
      </c>
      <c r="G18" s="17">
        <f>F18/E18</f>
        <v>0.2450599882883251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21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1</v>
      </c>
      <c r="E25" s="16">
        <v>24162</v>
      </c>
      <c r="F25" s="16">
        <v>6179</v>
      </c>
      <c r="G25" s="17">
        <f>F25/E25</f>
        <v>0.2557321413790249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1</v>
      </c>
      <c r="E29" s="16">
        <v>48411</v>
      </c>
      <c r="F29" s="16">
        <v>12346</v>
      </c>
      <c r="G29" s="17">
        <f>F29/E29</f>
        <v>0.25502468447253723</v>
      </c>
      <c r="H29" s="18"/>
    </row>
    <row r="30" spans="1:8" ht="15.75">
      <c r="A30" s="114" t="s">
        <v>30</v>
      </c>
      <c r="B30" s="13"/>
      <c r="C30" s="14"/>
      <c r="D30" s="15">
        <v>1</v>
      </c>
      <c r="E30" s="16">
        <v>178703</v>
      </c>
      <c r="F30" s="16">
        <v>68272</v>
      </c>
      <c r="G30" s="17">
        <f>F30/E30</f>
        <v>0.38204171166684386</v>
      </c>
      <c r="H30" s="18"/>
    </row>
    <row r="31" spans="1:8" ht="15.75">
      <c r="A31" s="114" t="s">
        <v>31</v>
      </c>
      <c r="B31" s="13"/>
      <c r="C31" s="14"/>
      <c r="D31" s="15">
        <v>3</v>
      </c>
      <c r="E31" s="16">
        <v>526916</v>
      </c>
      <c r="F31" s="16">
        <v>127278</v>
      </c>
      <c r="G31" s="17">
        <f>F31/E31</f>
        <v>0.2415527332629869</v>
      </c>
      <c r="H31" s="18"/>
    </row>
    <row r="32" spans="1:8" ht="15.75">
      <c r="A32" s="114" t="s">
        <v>32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129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33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35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9</v>
      </c>
      <c r="E39" s="31">
        <f>SUM(E9:E38)</f>
        <v>1170573</v>
      </c>
      <c r="F39" s="31">
        <f>SUM(F9:F38)</f>
        <v>308297</v>
      </c>
      <c r="G39" s="32">
        <f>F39/E39</f>
        <v>0.263372724298271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28</v>
      </c>
      <c r="E44" s="16">
        <v>266799.95</v>
      </c>
      <c r="F44" s="16">
        <v>29394.31</v>
      </c>
      <c r="G44" s="17">
        <f>1-(+F44/E44)</f>
        <v>0.8898264036406304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104</v>
      </c>
      <c r="E46" s="16">
        <v>2883545</v>
      </c>
      <c r="F46" s="16">
        <v>239145.15</v>
      </c>
      <c r="G46" s="17">
        <f>1-(+F46/E46)</f>
        <v>0.9170655737989176</v>
      </c>
      <c r="H46" s="18"/>
    </row>
    <row r="47" spans="1:8" ht="15.75">
      <c r="A47" s="45" t="s">
        <v>45</v>
      </c>
      <c r="B47" s="46"/>
      <c r="C47" s="14"/>
      <c r="D47" s="15">
        <v>9</v>
      </c>
      <c r="E47" s="16">
        <v>276091</v>
      </c>
      <c r="F47" s="16">
        <v>35798.5</v>
      </c>
      <c r="G47" s="17">
        <f>1-(+F47/E47)</f>
        <v>0.8703380407184588</v>
      </c>
      <c r="H47" s="18"/>
    </row>
    <row r="48" spans="1:8" ht="15.75">
      <c r="A48" s="45" t="s">
        <v>46</v>
      </c>
      <c r="B48" s="46"/>
      <c r="C48" s="14"/>
      <c r="D48" s="15">
        <v>53</v>
      </c>
      <c r="E48" s="16">
        <v>2709100</v>
      </c>
      <c r="F48" s="16">
        <v>248658.87</v>
      </c>
      <c r="G48" s="17">
        <f>1-(+F48/E48)</f>
        <v>0.9082134768004134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5</v>
      </c>
      <c r="E50" s="16">
        <v>407425</v>
      </c>
      <c r="F50" s="16">
        <v>32600</v>
      </c>
      <c r="G50" s="17">
        <f>1-(+F50/E50)</f>
        <v>0.9199852733631957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74</v>
      </c>
      <c r="B53" s="48"/>
      <c r="C53" s="14"/>
      <c r="D53" s="15">
        <v>363</v>
      </c>
      <c r="E53" s="16">
        <v>16583356.46</v>
      </c>
      <c r="F53" s="16">
        <v>1980106.01</v>
      </c>
      <c r="G53" s="17">
        <f>1-(+F53/E53)</f>
        <v>0.8805967890290407</v>
      </c>
      <c r="H53" s="18"/>
    </row>
    <row r="54" spans="1:8" ht="15.75">
      <c r="A54" s="47" t="s">
        <v>75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51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562</v>
      </c>
      <c r="E60" s="31">
        <f>SUM(E44:E59)</f>
        <v>23126317.41</v>
      </c>
      <c r="F60" s="31">
        <f>SUM(F44:F59)</f>
        <v>2565702.84</v>
      </c>
      <c r="G60" s="32">
        <f>1-(F60/E60)</f>
        <v>0.8890570083202884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55</v>
      </c>
      <c r="B62" s="56"/>
      <c r="C62" s="59"/>
      <c r="D62" s="75"/>
      <c r="E62" s="56"/>
      <c r="F62" s="57">
        <f>F60+F39</f>
        <v>2873999.84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123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12</v>
      </c>
      <c r="E9" s="16">
        <v>195009</v>
      </c>
      <c r="F9" s="16">
        <v>-23959.5</v>
      </c>
      <c r="G9" s="17">
        <f aca="true" t="shared" si="0" ref="G9:G14">F9/E9</f>
        <v>-0.122863560143378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1421966</v>
      </c>
      <c r="F10" s="16">
        <v>199063</v>
      </c>
      <c r="G10" s="17">
        <f t="shared" si="0"/>
        <v>0.13999139219925089</v>
      </c>
      <c r="H10" s="18"/>
    </row>
    <row r="11" spans="1:8" ht="15.75">
      <c r="A11" s="112" t="s">
        <v>136</v>
      </c>
      <c r="B11" s="13"/>
      <c r="C11" s="14"/>
      <c r="D11" s="15">
        <v>1</v>
      </c>
      <c r="E11" s="16">
        <v>78714</v>
      </c>
      <c r="F11" s="16">
        <v>13906.5</v>
      </c>
      <c r="G11" s="17">
        <f t="shared" si="0"/>
        <v>0.1766712401859898</v>
      </c>
      <c r="H11" s="18"/>
    </row>
    <row r="12" spans="1:8" ht="15.75">
      <c r="A12" s="112" t="s">
        <v>83</v>
      </c>
      <c r="B12" s="13"/>
      <c r="C12" s="14"/>
      <c r="D12" s="15">
        <v>1</v>
      </c>
      <c r="E12" s="16">
        <v>90111</v>
      </c>
      <c r="F12" s="16">
        <v>21436</v>
      </c>
      <c r="G12" s="17">
        <f t="shared" si="0"/>
        <v>0.23788438703376946</v>
      </c>
      <c r="H12" s="18"/>
    </row>
    <row r="13" spans="1:8" ht="15.75">
      <c r="A13" s="112" t="s">
        <v>140</v>
      </c>
      <c r="B13" s="13"/>
      <c r="C13" s="14"/>
      <c r="D13" s="15">
        <v>1</v>
      </c>
      <c r="E13" s="16">
        <v>263123</v>
      </c>
      <c r="F13" s="16">
        <v>103788</v>
      </c>
      <c r="G13" s="17">
        <f t="shared" si="0"/>
        <v>0.39444670363290174</v>
      </c>
      <c r="H13" s="18"/>
    </row>
    <row r="14" spans="1:8" ht="15.75">
      <c r="A14" s="112" t="s">
        <v>30</v>
      </c>
      <c r="B14" s="13"/>
      <c r="C14" s="14"/>
      <c r="D14" s="15">
        <v>1</v>
      </c>
      <c r="E14" s="16">
        <v>257526</v>
      </c>
      <c r="F14" s="16">
        <v>47713.77</v>
      </c>
      <c r="G14" s="17">
        <f t="shared" si="0"/>
        <v>0.18527748654504786</v>
      </c>
      <c r="H14" s="18"/>
    </row>
    <row r="15" spans="1:8" ht="15.75">
      <c r="A15" s="112" t="s">
        <v>64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17</v>
      </c>
      <c r="B16" s="13"/>
      <c r="C16" s="14"/>
      <c r="D16" s="15">
        <v>1</v>
      </c>
      <c r="E16" s="16">
        <v>40727</v>
      </c>
      <c r="F16" s="16">
        <v>12901.5</v>
      </c>
      <c r="G16" s="17">
        <f>F16/E16</f>
        <v>0.3167800230805117</v>
      </c>
      <c r="H16" s="18"/>
    </row>
    <row r="17" spans="1:8" ht="15.75">
      <c r="A17" s="112" t="s">
        <v>18</v>
      </c>
      <c r="B17" s="13"/>
      <c r="C17" s="14"/>
      <c r="D17" s="15">
        <v>3</v>
      </c>
      <c r="E17" s="16">
        <v>1033701</v>
      </c>
      <c r="F17" s="16">
        <v>157844</v>
      </c>
      <c r="G17" s="17">
        <f>F17/E17</f>
        <v>0.1526979271568858</v>
      </c>
      <c r="H17" s="18"/>
    </row>
    <row r="18" spans="1:8" ht="15.75">
      <c r="A18" s="112" t="s">
        <v>19</v>
      </c>
      <c r="B18" s="13"/>
      <c r="C18" s="14"/>
      <c r="D18" s="15">
        <v>1</v>
      </c>
      <c r="E18" s="16">
        <v>900207</v>
      </c>
      <c r="F18" s="16">
        <v>291513</v>
      </c>
      <c r="G18" s="17">
        <f>F18/E18</f>
        <v>0.32382885269721295</v>
      </c>
      <c r="H18" s="18"/>
    </row>
    <row r="19" spans="1:8" ht="15.75">
      <c r="A19" s="112" t="s">
        <v>65</v>
      </c>
      <c r="B19" s="13"/>
      <c r="C19" s="14"/>
      <c r="D19" s="15">
        <v>2</v>
      </c>
      <c r="E19" s="16">
        <v>380437</v>
      </c>
      <c r="F19" s="16">
        <v>62190.77</v>
      </c>
      <c r="G19" s="17">
        <f>F19/E19</f>
        <v>0.16347192833504626</v>
      </c>
      <c r="H19" s="18"/>
    </row>
    <row r="20" spans="1:8" ht="15.75">
      <c r="A20" s="112" t="s">
        <v>22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23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66</v>
      </c>
      <c r="B22" s="13"/>
      <c r="C22" s="14"/>
      <c r="D22" s="15">
        <v>2</v>
      </c>
      <c r="E22" s="16">
        <v>1512168</v>
      </c>
      <c r="F22" s="16">
        <v>110021</v>
      </c>
      <c r="G22" s="17">
        <f>F22/E22</f>
        <v>0.0727571275149322</v>
      </c>
      <c r="H22" s="18"/>
    </row>
    <row r="23" spans="1:8" ht="15.75">
      <c r="A23" s="112" t="s">
        <v>67</v>
      </c>
      <c r="B23" s="13"/>
      <c r="C23" s="14"/>
      <c r="D23" s="15">
        <v>3</v>
      </c>
      <c r="E23" s="16">
        <v>1200229</v>
      </c>
      <c r="F23" s="16">
        <v>180056</v>
      </c>
      <c r="G23" s="17">
        <f>F23/E23</f>
        <v>0.15001803822437218</v>
      </c>
      <c r="H23" s="18"/>
    </row>
    <row r="24" spans="1:8" ht="15.75">
      <c r="A24" s="113" t="s">
        <v>25</v>
      </c>
      <c r="B24" s="13"/>
      <c r="C24" s="14"/>
      <c r="D24" s="15">
        <v>6</v>
      </c>
      <c r="E24" s="16">
        <v>775189</v>
      </c>
      <c r="F24" s="16">
        <v>185136</v>
      </c>
      <c r="G24" s="17">
        <f>F24/E24</f>
        <v>0.23882691833862452</v>
      </c>
      <c r="H24" s="18"/>
    </row>
    <row r="25" spans="1:8" ht="15.75">
      <c r="A25" s="113" t="s">
        <v>26</v>
      </c>
      <c r="B25" s="13"/>
      <c r="C25" s="14"/>
      <c r="D25" s="15">
        <v>21</v>
      </c>
      <c r="E25" s="16">
        <v>161035</v>
      </c>
      <c r="F25" s="16">
        <v>161035</v>
      </c>
      <c r="G25" s="17">
        <f>F25/E25</f>
        <v>1</v>
      </c>
      <c r="H25" s="18"/>
    </row>
    <row r="26" spans="1:8" ht="15.75">
      <c r="A26" s="114" t="s">
        <v>27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28</v>
      </c>
      <c r="B27" s="13"/>
      <c r="C27" s="14"/>
      <c r="D27" s="15"/>
      <c r="E27" s="16">
        <v>42183</v>
      </c>
      <c r="F27" s="16">
        <v>27183</v>
      </c>
      <c r="G27" s="17">
        <f>F27/E27</f>
        <v>0.6444065144726548</v>
      </c>
      <c r="H27" s="18"/>
    </row>
    <row r="28" spans="1:8" ht="15.75">
      <c r="A28" s="112" t="s">
        <v>68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2</v>
      </c>
      <c r="E29" s="16">
        <v>276669</v>
      </c>
      <c r="F29" s="16">
        <v>77477.5</v>
      </c>
      <c r="G29" s="17">
        <f>F29/E29</f>
        <v>0.2800367948704047</v>
      </c>
      <c r="H29" s="18"/>
    </row>
    <row r="30" spans="1:8" ht="15.75">
      <c r="A30" s="114" t="s">
        <v>117</v>
      </c>
      <c r="B30" s="13"/>
      <c r="C30" s="14"/>
      <c r="D30" s="15">
        <v>1</v>
      </c>
      <c r="E30" s="16">
        <v>153942</v>
      </c>
      <c r="F30" s="16">
        <v>29907.5</v>
      </c>
      <c r="G30" s="17">
        <f>F30/E30</f>
        <v>0.19427771498356525</v>
      </c>
      <c r="H30" s="18"/>
    </row>
    <row r="31" spans="1:8" ht="15.75">
      <c r="A31" s="114" t="s">
        <v>69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141</v>
      </c>
      <c r="B32" s="13"/>
      <c r="C32" s="14"/>
      <c r="D32" s="15">
        <v>3</v>
      </c>
      <c r="E32" s="19">
        <v>850379</v>
      </c>
      <c r="F32" s="16">
        <v>212924</v>
      </c>
      <c r="G32" s="17">
        <f>F32/E32</f>
        <v>0.2503871803043114</v>
      </c>
      <c r="H32" s="18"/>
    </row>
    <row r="33" spans="1:8" ht="15.75">
      <c r="A33" s="114" t="s">
        <v>71</v>
      </c>
      <c r="B33" s="13"/>
      <c r="C33" s="14"/>
      <c r="D33" s="15">
        <v>11</v>
      </c>
      <c r="E33" s="19">
        <v>2373853</v>
      </c>
      <c r="F33" s="19">
        <v>306230</v>
      </c>
      <c r="G33" s="17">
        <f>F33/E33</f>
        <v>0.12900124818175346</v>
      </c>
      <c r="H33" s="18"/>
    </row>
    <row r="34" spans="1:8" ht="15.75">
      <c r="A34" s="112" t="s">
        <v>72</v>
      </c>
      <c r="B34" s="13"/>
      <c r="C34" s="14"/>
      <c r="D34" s="15">
        <v>1</v>
      </c>
      <c r="E34" s="16">
        <v>88427</v>
      </c>
      <c r="F34" s="16">
        <v>19613.4</v>
      </c>
      <c r="G34" s="17">
        <f>F34/E34</f>
        <v>0.221803295373585</v>
      </c>
      <c r="H34" s="18"/>
    </row>
    <row r="35" spans="1:8" ht="15.75">
      <c r="A35" s="112" t="s">
        <v>129</v>
      </c>
      <c r="B35" s="13"/>
      <c r="C35" s="14"/>
      <c r="D35" s="15">
        <v>1</v>
      </c>
      <c r="E35" s="16">
        <v>201234</v>
      </c>
      <c r="F35" s="16">
        <v>53241</v>
      </c>
      <c r="G35" s="17">
        <f>F35/E35</f>
        <v>0.2645725871373625</v>
      </c>
      <c r="H35" s="18"/>
    </row>
    <row r="36" spans="1:8" ht="15">
      <c r="A36" s="20" t="s">
        <v>34</v>
      </c>
      <c r="B36" s="13"/>
      <c r="C36" s="14"/>
      <c r="D36" s="21"/>
      <c r="E36" s="22">
        <v>261960</v>
      </c>
      <c r="F36" s="16">
        <v>49285</v>
      </c>
      <c r="G36" s="23"/>
      <c r="H36" s="18"/>
    </row>
    <row r="37" spans="1:8" ht="15">
      <c r="A37" s="20" t="s">
        <v>35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36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37</v>
      </c>
      <c r="B40" s="28"/>
      <c r="C40" s="33"/>
      <c r="D40" s="30">
        <f>SUM(D9:D39)</f>
        <v>79</v>
      </c>
      <c r="E40" s="31">
        <f>SUM(E9:E39)</f>
        <v>12558789</v>
      </c>
      <c r="F40" s="31">
        <f>SUM(F9:F39)</f>
        <v>2298506.44</v>
      </c>
      <c r="G40" s="32">
        <f>F40/E40</f>
        <v>0.18301975134704468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38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39</v>
      </c>
      <c r="F43" s="39" t="s">
        <v>39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40</v>
      </c>
      <c r="F44" s="41" t="s">
        <v>8</v>
      </c>
      <c r="G44" s="41" t="s">
        <v>41</v>
      </c>
      <c r="H44" s="18"/>
    </row>
    <row r="45" spans="1:8" ht="15.75">
      <c r="A45" s="45" t="s">
        <v>42</v>
      </c>
      <c r="B45" s="46"/>
      <c r="C45" s="14"/>
      <c r="D45" s="15">
        <v>168</v>
      </c>
      <c r="E45" s="16">
        <v>28654478.05</v>
      </c>
      <c r="F45" s="16">
        <v>1436893.48</v>
      </c>
      <c r="G45" s="17">
        <f aca="true" t="shared" si="1" ref="G45:G51">1-(+F45/E45)</f>
        <v>0.9498544877525696</v>
      </c>
      <c r="H45" s="18"/>
    </row>
    <row r="46" spans="1:8" ht="15.75">
      <c r="A46" s="45" t="s">
        <v>43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44</v>
      </c>
      <c r="B47" s="46"/>
      <c r="C47" s="14"/>
      <c r="D47" s="15">
        <v>358</v>
      </c>
      <c r="E47" s="16">
        <v>37215624.96</v>
      </c>
      <c r="F47" s="16">
        <v>2166547.29</v>
      </c>
      <c r="G47" s="17">
        <f t="shared" si="1"/>
        <v>0.9417839337018082</v>
      </c>
      <c r="H47" s="18"/>
    </row>
    <row r="48" spans="1:8" ht="15.75">
      <c r="A48" s="45" t="s">
        <v>45</v>
      </c>
      <c r="B48" s="46"/>
      <c r="C48" s="14"/>
      <c r="D48" s="15">
        <v>23</v>
      </c>
      <c r="E48" s="16">
        <v>1177054</v>
      </c>
      <c r="F48" s="16">
        <v>131630</v>
      </c>
      <c r="G48" s="17">
        <f t="shared" si="1"/>
        <v>0.8881699565185625</v>
      </c>
      <c r="H48" s="18"/>
    </row>
    <row r="49" spans="1:8" ht="15.75">
      <c r="A49" s="45" t="s">
        <v>46</v>
      </c>
      <c r="B49" s="46"/>
      <c r="C49" s="14"/>
      <c r="D49" s="15">
        <v>125</v>
      </c>
      <c r="E49" s="16">
        <v>13024041.28</v>
      </c>
      <c r="F49" s="16">
        <v>938789.72</v>
      </c>
      <c r="G49" s="17">
        <f t="shared" si="1"/>
        <v>0.927918708193775</v>
      </c>
      <c r="H49" s="18"/>
    </row>
    <row r="50" spans="1:8" ht="15.75">
      <c r="A50" s="45" t="s">
        <v>47</v>
      </c>
      <c r="B50" s="46"/>
      <c r="C50" s="14"/>
      <c r="D50" s="15">
        <v>9</v>
      </c>
      <c r="E50" s="16">
        <v>666321</v>
      </c>
      <c r="F50" s="16">
        <v>40262</v>
      </c>
      <c r="G50" s="17">
        <f t="shared" si="1"/>
        <v>0.9395756699848872</v>
      </c>
      <c r="H50" s="18"/>
    </row>
    <row r="51" spans="1:8" ht="15.75">
      <c r="A51" s="45" t="s">
        <v>48</v>
      </c>
      <c r="B51" s="46"/>
      <c r="C51" s="14"/>
      <c r="D51" s="15">
        <v>26</v>
      </c>
      <c r="E51" s="16">
        <v>4155725</v>
      </c>
      <c r="F51" s="16">
        <v>364031</v>
      </c>
      <c r="G51" s="17">
        <f t="shared" si="1"/>
        <v>0.9124025290412624</v>
      </c>
      <c r="H51" s="18"/>
    </row>
    <row r="52" spans="1:8" ht="15.75">
      <c r="A52" s="45" t="s">
        <v>49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50</v>
      </c>
      <c r="B53" s="46"/>
      <c r="C53" s="14"/>
      <c r="D53" s="15">
        <v>4</v>
      </c>
      <c r="E53" s="16">
        <v>565575</v>
      </c>
      <c r="F53" s="16">
        <v>33025</v>
      </c>
      <c r="G53" s="17">
        <f>1-(+F53/E53)</f>
        <v>0.9416080979534103</v>
      </c>
      <c r="H53" s="18"/>
    </row>
    <row r="54" spans="1:8" ht="15.75">
      <c r="A54" s="47" t="s">
        <v>73</v>
      </c>
      <c r="B54" s="48"/>
      <c r="C54" s="14"/>
      <c r="D54" s="15">
        <v>2</v>
      </c>
      <c r="E54" s="16">
        <v>332500</v>
      </c>
      <c r="F54" s="16">
        <v>44500</v>
      </c>
      <c r="G54" s="17">
        <f>1-(+F54/E54)</f>
        <v>0.8661654135338346</v>
      </c>
      <c r="H54" s="18"/>
    </row>
    <row r="55" spans="1:8" ht="15.75">
      <c r="A55" s="45" t="s">
        <v>74</v>
      </c>
      <c r="B55" s="48"/>
      <c r="C55" s="14"/>
      <c r="D55" s="15">
        <v>1395</v>
      </c>
      <c r="E55" s="16">
        <v>87227119.8</v>
      </c>
      <c r="F55" s="16">
        <v>10795506.42</v>
      </c>
      <c r="G55" s="17">
        <f>1-(+F55/E55)</f>
        <v>0.876236812074586</v>
      </c>
      <c r="H55" s="18"/>
    </row>
    <row r="56" spans="1:8" ht="15.75">
      <c r="A56" s="45" t="s">
        <v>75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51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53</v>
      </c>
      <c r="B59" s="46"/>
      <c r="C59" s="14"/>
      <c r="D59" s="21"/>
      <c r="E59" s="22"/>
      <c r="F59" s="16">
        <v>100</v>
      </c>
      <c r="G59" s="23"/>
      <c r="H59" s="18"/>
    </row>
    <row r="60" spans="1:8" ht="15">
      <c r="A60" s="20" t="s">
        <v>36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54</v>
      </c>
      <c r="B62" s="28"/>
      <c r="C62" s="51"/>
      <c r="D62" s="30">
        <f>SUM(D45:D58)</f>
        <v>2110</v>
      </c>
      <c r="E62" s="31">
        <f>SUM(E45:E61)</f>
        <v>173018439.09</v>
      </c>
      <c r="F62" s="31">
        <f>SUM(F45:F61)</f>
        <v>15951284.91</v>
      </c>
      <c r="G62" s="32">
        <f>1-(+F62/E62)</f>
        <v>0.9078058674329935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9"/>
      <c r="D64" s="56"/>
      <c r="E64" s="56"/>
      <c r="F64" s="57">
        <f>F62+F40</f>
        <v>18249791.35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57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58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59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2041207</v>
      </c>
      <c r="F10" s="16">
        <v>238686.5</v>
      </c>
      <c r="G10" s="115">
        <f aca="true" t="shared" si="0" ref="G10:G15">F10/E10</f>
        <v>0.11693400032431792</v>
      </c>
      <c r="H10" s="18"/>
    </row>
    <row r="11" spans="1:8" ht="15.75">
      <c r="A11" s="112" t="s">
        <v>136</v>
      </c>
      <c r="B11" s="13"/>
      <c r="C11" s="14"/>
      <c r="D11" s="15"/>
      <c r="E11" s="121"/>
      <c r="F11" s="16"/>
      <c r="G11" s="115"/>
      <c r="H11" s="18"/>
    </row>
    <row r="12" spans="1:8" ht="15.75">
      <c r="A12" s="112" t="s">
        <v>83</v>
      </c>
      <c r="B12" s="13"/>
      <c r="C12" s="14"/>
      <c r="D12" s="15">
        <v>2</v>
      </c>
      <c r="E12" s="121">
        <v>213500</v>
      </c>
      <c r="F12" s="16">
        <v>89811</v>
      </c>
      <c r="G12" s="115">
        <f t="shared" si="0"/>
        <v>0.42066042154566746</v>
      </c>
      <c r="H12" s="18"/>
    </row>
    <row r="13" spans="1:8" ht="15.75">
      <c r="A13" s="112" t="s">
        <v>140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30</v>
      </c>
      <c r="B14" s="13"/>
      <c r="C14" s="14"/>
      <c r="D14" s="15">
        <v>2</v>
      </c>
      <c r="E14" s="121">
        <v>322672</v>
      </c>
      <c r="F14" s="16">
        <v>126619</v>
      </c>
      <c r="G14" s="115">
        <f t="shared" si="0"/>
        <v>0.3924077701195022</v>
      </c>
      <c r="H14" s="18"/>
    </row>
    <row r="15" spans="1:8" ht="15.75">
      <c r="A15" s="112" t="s">
        <v>64</v>
      </c>
      <c r="B15" s="13"/>
      <c r="C15" s="14"/>
      <c r="D15" s="15">
        <v>1</v>
      </c>
      <c r="E15" s="121">
        <v>96904</v>
      </c>
      <c r="F15" s="16">
        <v>35976.5</v>
      </c>
      <c r="G15" s="115">
        <f t="shared" si="0"/>
        <v>0.37125918434739535</v>
      </c>
      <c r="H15" s="18"/>
    </row>
    <row r="16" spans="1:8" ht="15.75">
      <c r="A16" s="112" t="s">
        <v>17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18</v>
      </c>
      <c r="B17" s="13"/>
      <c r="C17" s="14"/>
      <c r="D17" s="15">
        <v>3</v>
      </c>
      <c r="E17" s="121">
        <v>1281790</v>
      </c>
      <c r="F17" s="16">
        <v>201443</v>
      </c>
      <c r="G17" s="17">
        <f aca="true" t="shared" si="1" ref="G17:G22">F17/E17</f>
        <v>0.1571575687125036</v>
      </c>
      <c r="H17" s="18"/>
    </row>
    <row r="18" spans="1:8" ht="15.75">
      <c r="A18" s="112" t="s">
        <v>19</v>
      </c>
      <c r="B18" s="13"/>
      <c r="C18" s="14"/>
      <c r="D18" s="15">
        <v>1</v>
      </c>
      <c r="E18" s="121">
        <v>913564</v>
      </c>
      <c r="F18" s="16">
        <v>60756.5</v>
      </c>
      <c r="G18" s="115">
        <f t="shared" si="1"/>
        <v>0.06650491919559001</v>
      </c>
      <c r="H18" s="18"/>
    </row>
    <row r="19" spans="1:8" ht="15.75">
      <c r="A19" s="112" t="s">
        <v>65</v>
      </c>
      <c r="B19" s="13"/>
      <c r="C19" s="14"/>
      <c r="D19" s="15">
        <v>1</v>
      </c>
      <c r="E19" s="121">
        <v>362878</v>
      </c>
      <c r="F19" s="16">
        <v>128943</v>
      </c>
      <c r="G19" s="17">
        <f t="shared" si="1"/>
        <v>0.35533429968198676</v>
      </c>
      <c r="H19" s="18"/>
    </row>
    <row r="20" spans="1:8" ht="15.75">
      <c r="A20" s="112" t="s">
        <v>22</v>
      </c>
      <c r="B20" s="13"/>
      <c r="C20" s="14"/>
      <c r="D20" s="15">
        <v>1</v>
      </c>
      <c r="E20" s="121">
        <v>117526</v>
      </c>
      <c r="F20" s="16">
        <v>34446</v>
      </c>
      <c r="G20" s="17">
        <f t="shared" si="1"/>
        <v>0.2930925922774535</v>
      </c>
      <c r="H20" s="18"/>
    </row>
    <row r="21" spans="1:8" ht="15.75">
      <c r="A21" s="112" t="s">
        <v>23</v>
      </c>
      <c r="B21" s="13"/>
      <c r="C21" s="14"/>
      <c r="D21" s="15">
        <v>8</v>
      </c>
      <c r="E21" s="121">
        <v>1953841</v>
      </c>
      <c r="F21" s="16">
        <v>432131.5</v>
      </c>
      <c r="G21" s="17">
        <f t="shared" si="1"/>
        <v>0.22117024875616798</v>
      </c>
      <c r="H21" s="18"/>
    </row>
    <row r="22" spans="1:8" ht="15.75">
      <c r="A22" s="112" t="s">
        <v>66</v>
      </c>
      <c r="B22" s="13"/>
      <c r="C22" s="14"/>
      <c r="D22" s="15">
        <v>5</v>
      </c>
      <c r="E22" s="121">
        <v>3661258</v>
      </c>
      <c r="F22" s="16">
        <v>560743.5</v>
      </c>
      <c r="G22" s="17">
        <f t="shared" si="1"/>
        <v>0.15315596442534232</v>
      </c>
      <c r="H22" s="18"/>
    </row>
    <row r="23" spans="1:8" ht="15.75">
      <c r="A23" s="112" t="s">
        <v>67</v>
      </c>
      <c r="B23" s="13"/>
      <c r="C23" s="14"/>
      <c r="D23" s="15"/>
      <c r="E23" s="121"/>
      <c r="F23" s="16"/>
      <c r="G23" s="17"/>
      <c r="H23" s="18"/>
    </row>
    <row r="24" spans="1:8" ht="15.75">
      <c r="A24" s="113" t="s">
        <v>25</v>
      </c>
      <c r="B24" s="13"/>
      <c r="C24" s="14"/>
      <c r="D24" s="15">
        <v>2</v>
      </c>
      <c r="E24" s="121">
        <v>416418</v>
      </c>
      <c r="F24" s="16">
        <v>115815</v>
      </c>
      <c r="G24" s="17">
        <f>F24/E24</f>
        <v>0.2781219831995735</v>
      </c>
      <c r="H24" s="18"/>
    </row>
    <row r="25" spans="1:8" ht="15.75">
      <c r="A25" s="113" t="s">
        <v>26</v>
      </c>
      <c r="B25" s="13"/>
      <c r="C25" s="14"/>
      <c r="D25" s="15">
        <v>12</v>
      </c>
      <c r="E25" s="121">
        <v>145019</v>
      </c>
      <c r="F25" s="16">
        <v>145019</v>
      </c>
      <c r="G25" s="17">
        <f>F25/E25</f>
        <v>1</v>
      </c>
      <c r="H25" s="18"/>
    </row>
    <row r="26" spans="1:8" ht="15.75">
      <c r="A26" s="114" t="s">
        <v>27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28</v>
      </c>
      <c r="B27" s="13"/>
      <c r="C27" s="14"/>
      <c r="D27" s="15"/>
      <c r="E27" s="121">
        <v>38073</v>
      </c>
      <c r="F27" s="16">
        <v>-565</v>
      </c>
      <c r="G27" s="17">
        <f>F27/E27</f>
        <v>-0.014839912799096473</v>
      </c>
      <c r="H27" s="18"/>
    </row>
    <row r="28" spans="1:8" ht="15.75">
      <c r="A28" s="112" t="s">
        <v>68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29</v>
      </c>
      <c r="B29" s="13"/>
      <c r="C29" s="14"/>
      <c r="D29" s="15">
        <v>2</v>
      </c>
      <c r="E29" s="121">
        <v>193628</v>
      </c>
      <c r="F29" s="16">
        <v>78304</v>
      </c>
      <c r="G29" s="17">
        <f>F29/E29</f>
        <v>0.4044043216890119</v>
      </c>
      <c r="H29" s="18"/>
    </row>
    <row r="30" spans="1:8" ht="15.75">
      <c r="A30" s="114" t="s">
        <v>117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69</v>
      </c>
      <c r="B31" s="13"/>
      <c r="C31" s="14"/>
      <c r="D31" s="15">
        <v>1</v>
      </c>
      <c r="E31" s="116">
        <v>162337</v>
      </c>
      <c r="F31" s="16">
        <v>51095</v>
      </c>
      <c r="G31" s="115">
        <f>F31/E31</f>
        <v>0.31474648416565537</v>
      </c>
      <c r="H31" s="18"/>
    </row>
    <row r="32" spans="1:8" ht="15.75">
      <c r="A32" s="114" t="s">
        <v>141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71</v>
      </c>
      <c r="B33" s="13"/>
      <c r="C33" s="14"/>
      <c r="D33" s="15">
        <v>17</v>
      </c>
      <c r="E33" s="116">
        <v>2012950</v>
      </c>
      <c r="F33" s="19">
        <v>524176.5</v>
      </c>
      <c r="G33" s="115">
        <f>F33/E33</f>
        <v>0.2604021461039768</v>
      </c>
      <c r="H33" s="18"/>
    </row>
    <row r="34" spans="1:8" ht="15.75">
      <c r="A34" s="112" t="s">
        <v>72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129</v>
      </c>
      <c r="B35" s="13"/>
      <c r="C35" s="14"/>
      <c r="D35" s="15">
        <v>2</v>
      </c>
      <c r="E35" s="121">
        <v>198884</v>
      </c>
      <c r="F35" s="16">
        <v>61150.5</v>
      </c>
      <c r="G35" s="115">
        <f>F35/E35</f>
        <v>0.3074681724020032</v>
      </c>
      <c r="H35" s="18"/>
    </row>
    <row r="36" spans="1:8" ht="15">
      <c r="A36" s="20" t="s">
        <v>34</v>
      </c>
      <c r="B36" s="13"/>
      <c r="C36" s="14"/>
      <c r="D36" s="21"/>
      <c r="E36" s="116">
        <v>105045</v>
      </c>
      <c r="F36" s="19">
        <v>18356</v>
      </c>
      <c r="G36" s="23"/>
      <c r="H36" s="18"/>
    </row>
    <row r="37" spans="1:8" ht="15">
      <c r="A37" s="20" t="s">
        <v>35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36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37</v>
      </c>
      <c r="B40" s="28"/>
      <c r="C40" s="33"/>
      <c r="D40" s="30">
        <f>SUM(D9:D39)</f>
        <v>66</v>
      </c>
      <c r="E40" s="31">
        <f>SUM(E9:E39)</f>
        <v>14237494</v>
      </c>
      <c r="F40" s="31">
        <f>SUM(F9:F39)</f>
        <v>2902907.5</v>
      </c>
      <c r="G40" s="32">
        <f>F40/E40</f>
        <v>0.20389174527483558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38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39</v>
      </c>
      <c r="F43" s="39" t="s">
        <v>39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40</v>
      </c>
      <c r="F44" s="41" t="s">
        <v>8</v>
      </c>
      <c r="G44" s="41" t="s">
        <v>41</v>
      </c>
      <c r="H44" s="18"/>
    </row>
    <row r="45" spans="1:8" ht="15.75">
      <c r="A45" s="45" t="s">
        <v>42</v>
      </c>
      <c r="B45" s="46"/>
      <c r="C45" s="14"/>
      <c r="D45" s="15">
        <v>67</v>
      </c>
      <c r="E45" s="16">
        <v>8329636.25</v>
      </c>
      <c r="F45" s="16">
        <v>525665.4</v>
      </c>
      <c r="G45" s="17">
        <f>1-(+F45/E45)</f>
        <v>0.9368921542042127</v>
      </c>
      <c r="H45" s="18"/>
    </row>
    <row r="46" spans="1:8" ht="15.75">
      <c r="A46" s="45" t="s">
        <v>43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44</v>
      </c>
      <c r="B47" s="46"/>
      <c r="C47" s="14"/>
      <c r="D47" s="15">
        <v>252</v>
      </c>
      <c r="E47" s="16">
        <v>25881664.25</v>
      </c>
      <c r="F47" s="16">
        <v>1732658.13</v>
      </c>
      <c r="G47" s="17">
        <f aca="true" t="shared" si="2" ref="G47:G56">1-(+F47/E47)</f>
        <v>0.9330546091138633</v>
      </c>
      <c r="H47" s="18"/>
    </row>
    <row r="48" spans="1:8" ht="15.75">
      <c r="A48" s="45" t="s">
        <v>45</v>
      </c>
      <c r="B48" s="46"/>
      <c r="C48" s="14"/>
      <c r="D48" s="15">
        <v>19</v>
      </c>
      <c r="E48" s="16">
        <v>2484158.5</v>
      </c>
      <c r="F48" s="16">
        <v>136201.47</v>
      </c>
      <c r="G48" s="17">
        <f t="shared" si="2"/>
        <v>0.9451719888243846</v>
      </c>
      <c r="H48" s="18"/>
    </row>
    <row r="49" spans="1:8" ht="15.75">
      <c r="A49" s="45" t="s">
        <v>46</v>
      </c>
      <c r="B49" s="46"/>
      <c r="C49" s="14"/>
      <c r="D49" s="15">
        <v>98</v>
      </c>
      <c r="E49" s="16">
        <v>13171118</v>
      </c>
      <c r="F49" s="16">
        <v>1156554.64</v>
      </c>
      <c r="G49" s="17">
        <f t="shared" si="2"/>
        <v>0.9121900935061094</v>
      </c>
      <c r="H49" s="18"/>
    </row>
    <row r="50" spans="1:8" ht="15.75">
      <c r="A50" s="45" t="s">
        <v>47</v>
      </c>
      <c r="B50" s="46"/>
      <c r="C50" s="14"/>
      <c r="D50" s="15">
        <v>8</v>
      </c>
      <c r="E50" s="16">
        <v>3709977</v>
      </c>
      <c r="F50" s="16">
        <v>40471</v>
      </c>
      <c r="G50" s="17">
        <f t="shared" si="2"/>
        <v>0.9890913070350571</v>
      </c>
      <c r="H50" s="18"/>
    </row>
    <row r="51" spans="1:8" ht="15.75">
      <c r="A51" s="45" t="s">
        <v>48</v>
      </c>
      <c r="B51" s="46"/>
      <c r="C51" s="14"/>
      <c r="D51" s="15">
        <v>17</v>
      </c>
      <c r="E51" s="16">
        <v>2637355</v>
      </c>
      <c r="F51" s="16">
        <v>301200</v>
      </c>
      <c r="G51" s="17">
        <f t="shared" si="2"/>
        <v>0.8857946692803964</v>
      </c>
      <c r="H51" s="18"/>
    </row>
    <row r="52" spans="1:8" ht="15.75">
      <c r="A52" s="45" t="s">
        <v>49</v>
      </c>
      <c r="B52" s="46"/>
      <c r="C52" s="14"/>
      <c r="D52" s="15">
        <v>2</v>
      </c>
      <c r="E52" s="16">
        <v>219360</v>
      </c>
      <c r="F52" s="16">
        <v>23990</v>
      </c>
      <c r="G52" s="17">
        <f t="shared" si="2"/>
        <v>0.8906363967906638</v>
      </c>
      <c r="H52" s="18"/>
    </row>
    <row r="53" spans="1:8" ht="15.75">
      <c r="A53" s="45" t="s">
        <v>50</v>
      </c>
      <c r="B53" s="46"/>
      <c r="C53" s="14"/>
      <c r="D53" s="15">
        <v>4</v>
      </c>
      <c r="E53" s="16">
        <v>629850</v>
      </c>
      <c r="F53" s="16">
        <v>44850</v>
      </c>
      <c r="G53" s="17">
        <f t="shared" si="2"/>
        <v>0.9287925696594427</v>
      </c>
      <c r="H53" s="18"/>
    </row>
    <row r="54" spans="1:8" ht="15.75">
      <c r="A54" s="47" t="s">
        <v>73</v>
      </c>
      <c r="B54" s="48"/>
      <c r="C54" s="14"/>
      <c r="D54" s="15">
        <v>3</v>
      </c>
      <c r="E54" s="16">
        <v>214300</v>
      </c>
      <c r="F54" s="16">
        <v>-64200</v>
      </c>
      <c r="G54" s="17">
        <f t="shared" si="2"/>
        <v>1.2995800279981333</v>
      </c>
      <c r="H54" s="18"/>
    </row>
    <row r="55" spans="1:8" ht="15.75">
      <c r="A55" s="45" t="s">
        <v>74</v>
      </c>
      <c r="B55" s="48"/>
      <c r="C55" s="14"/>
      <c r="D55" s="15">
        <v>915</v>
      </c>
      <c r="E55" s="16">
        <v>56194930.38</v>
      </c>
      <c r="F55" s="16">
        <v>6826291.83</v>
      </c>
      <c r="G55" s="17">
        <f t="shared" si="2"/>
        <v>0.8785247746755906</v>
      </c>
      <c r="H55" s="18"/>
    </row>
    <row r="56" spans="1:8" ht="15.75">
      <c r="A56" s="45" t="s">
        <v>75</v>
      </c>
      <c r="B56" s="48"/>
      <c r="C56" s="14"/>
      <c r="D56" s="15">
        <v>6</v>
      </c>
      <c r="E56" s="16">
        <v>538348.43</v>
      </c>
      <c r="F56" s="16">
        <v>39643.29</v>
      </c>
      <c r="G56" s="17">
        <f t="shared" si="2"/>
        <v>0.9263612786982587</v>
      </c>
      <c r="H56" s="18"/>
    </row>
    <row r="57" spans="1:8" ht="15">
      <c r="A57" s="49" t="s">
        <v>51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53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54</v>
      </c>
      <c r="B62" s="28"/>
      <c r="C62" s="59"/>
      <c r="D62" s="30">
        <f>SUM(D45:D58)</f>
        <v>1391</v>
      </c>
      <c r="E62" s="31">
        <f>SUM(E45:E61)</f>
        <v>114010697.81</v>
      </c>
      <c r="F62" s="31">
        <f>SUM(F45:F61)</f>
        <v>10763325.759999998</v>
      </c>
      <c r="G62" s="32">
        <f>1-(F62/E62)</f>
        <v>0.9055937208810247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55</v>
      </c>
      <c r="B64" s="56"/>
      <c r="C64" s="59"/>
      <c r="D64" s="75"/>
      <c r="E64" s="56"/>
      <c r="F64" s="57">
        <f>F62+F40</f>
        <v>13666233.259999998</v>
      </c>
      <c r="G64" s="56"/>
      <c r="H64" s="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132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481904</v>
      </c>
      <c r="F10" s="16">
        <v>41640.5</v>
      </c>
      <c r="G10" s="17">
        <f aca="true" t="shared" si="0" ref="G10:G15">F10/E10</f>
        <v>0.08640828878780836</v>
      </c>
      <c r="H10" s="18"/>
    </row>
    <row r="11" spans="1:8" ht="15.75">
      <c r="A11" s="112" t="s">
        <v>133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78</v>
      </c>
      <c r="B12" s="13"/>
      <c r="C12" s="14"/>
      <c r="D12" s="15">
        <v>1</v>
      </c>
      <c r="E12" s="16">
        <v>147780</v>
      </c>
      <c r="F12" s="16">
        <v>36313</v>
      </c>
      <c r="G12" s="17">
        <f t="shared" si="0"/>
        <v>0.24572337258086344</v>
      </c>
      <c r="H12" s="18"/>
    </row>
    <row r="13" spans="1:8" ht="15.75">
      <c r="A13" s="112" t="s">
        <v>79</v>
      </c>
      <c r="B13" s="13"/>
      <c r="C13" s="14"/>
      <c r="D13" s="15">
        <v>1</v>
      </c>
      <c r="E13" s="16">
        <v>21807</v>
      </c>
      <c r="F13" s="16">
        <v>6069</v>
      </c>
      <c r="G13" s="17">
        <f t="shared" si="0"/>
        <v>0.27830513137983215</v>
      </c>
      <c r="H13" s="18"/>
    </row>
    <row r="14" spans="1:8" ht="15.75">
      <c r="A14" s="112" t="s">
        <v>80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30</v>
      </c>
      <c r="B15" s="13"/>
      <c r="C15" s="14"/>
      <c r="D15" s="15">
        <v>1</v>
      </c>
      <c r="E15" s="16">
        <v>18312</v>
      </c>
      <c r="F15" s="16">
        <v>7548</v>
      </c>
      <c r="G15" s="17">
        <f t="shared" si="0"/>
        <v>0.4121887287024902</v>
      </c>
      <c r="H15" s="18"/>
    </row>
    <row r="16" spans="1:8" ht="15.75">
      <c r="A16" s="112" t="s">
        <v>142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127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1</v>
      </c>
      <c r="E18" s="16">
        <v>392588</v>
      </c>
      <c r="F18" s="16">
        <v>98848.5</v>
      </c>
      <c r="G18" s="17">
        <f>F18/E18</f>
        <v>0.2517868605255382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134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82</v>
      </c>
      <c r="B21" s="13"/>
      <c r="C21" s="14"/>
      <c r="D21" s="15">
        <v>1</v>
      </c>
      <c r="E21" s="16">
        <v>7639</v>
      </c>
      <c r="F21" s="16">
        <v>-2446.5</v>
      </c>
      <c r="G21" s="17">
        <f>F21/E21</f>
        <v>-0.3202644325173452</v>
      </c>
      <c r="H21" s="18"/>
    </row>
    <row r="22" spans="1:8" ht="15.75">
      <c r="A22" s="112" t="s">
        <v>100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10</v>
      </c>
      <c r="B24" s="13"/>
      <c r="C24" s="14"/>
      <c r="D24" s="15">
        <v>7</v>
      </c>
      <c r="E24" s="16">
        <v>771216</v>
      </c>
      <c r="F24" s="16">
        <v>140159.5</v>
      </c>
      <c r="G24" s="17">
        <f>F24/E24</f>
        <v>0.18173831974440363</v>
      </c>
      <c r="H24" s="18"/>
    </row>
    <row r="25" spans="1:8" ht="15.75">
      <c r="A25" s="113" t="s">
        <v>25</v>
      </c>
      <c r="B25" s="13"/>
      <c r="C25" s="14"/>
      <c r="D25" s="15">
        <v>2</v>
      </c>
      <c r="E25" s="16">
        <v>79337</v>
      </c>
      <c r="F25" s="16">
        <v>33615</v>
      </c>
      <c r="G25" s="17">
        <f>F25/E25</f>
        <v>0.4236989046724731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116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83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84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64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129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135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17</v>
      </c>
      <c r="E39" s="31">
        <f>SUM(E9:E38)</f>
        <v>1920583</v>
      </c>
      <c r="F39" s="31">
        <f>SUM(F9:F38)</f>
        <v>361747</v>
      </c>
      <c r="G39" s="32">
        <f>F39/E39</f>
        <v>0.18835270331977322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16</v>
      </c>
      <c r="E44" s="16">
        <v>1165481.57</v>
      </c>
      <c r="F44" s="16">
        <v>81699.91</v>
      </c>
      <c r="G44" s="17">
        <f>1-(+F44/E44)</f>
        <v>0.929900298637927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157</v>
      </c>
      <c r="E46" s="16">
        <v>7046303.75</v>
      </c>
      <c r="F46" s="16">
        <v>527665.53</v>
      </c>
      <c r="G46" s="17">
        <f>1-(+F46/E46)</f>
        <v>0.9251145637881422</v>
      </c>
      <c r="H46" s="18"/>
    </row>
    <row r="47" spans="1:8" ht="15.75">
      <c r="A47" s="45" t="s">
        <v>45</v>
      </c>
      <c r="B47" s="46"/>
      <c r="C47" s="14"/>
      <c r="D47" s="15">
        <v>12</v>
      </c>
      <c r="E47" s="16">
        <v>286617</v>
      </c>
      <c r="F47" s="16">
        <v>22977</v>
      </c>
      <c r="G47" s="17">
        <f>1-(+F47/E47)</f>
        <v>0.9198337851558003</v>
      </c>
      <c r="H47" s="18"/>
    </row>
    <row r="48" spans="1:8" ht="15.75">
      <c r="A48" s="45" t="s">
        <v>46</v>
      </c>
      <c r="B48" s="46"/>
      <c r="C48" s="14"/>
      <c r="D48" s="15">
        <v>87</v>
      </c>
      <c r="E48" s="16">
        <v>3735510.69</v>
      </c>
      <c r="F48" s="16">
        <v>314288.99</v>
      </c>
      <c r="G48" s="17">
        <f>1-(+F48/E48)</f>
        <v>0.9158645186476497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22</v>
      </c>
      <c r="E50" s="16">
        <v>1012190</v>
      </c>
      <c r="F50" s="16">
        <v>57114.8</v>
      </c>
      <c r="G50" s="17">
        <f>1-(+F50/E50)</f>
        <v>0.9435730445864907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73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74</v>
      </c>
      <c r="B54" s="48"/>
      <c r="C54" s="14"/>
      <c r="D54" s="15">
        <v>723</v>
      </c>
      <c r="E54" s="16">
        <v>39153468.39</v>
      </c>
      <c r="F54" s="16">
        <v>4791859.79</v>
      </c>
      <c r="G54" s="17">
        <f>1-(+F54/E54)</f>
        <v>0.8776134021571416</v>
      </c>
      <c r="H54" s="18"/>
    </row>
    <row r="55" spans="1:8" ht="15.75">
      <c r="A55" s="45" t="s">
        <v>75</v>
      </c>
      <c r="B55" s="48"/>
      <c r="C55" s="14"/>
      <c r="D55" s="15">
        <v>3</v>
      </c>
      <c r="E55" s="16">
        <v>489684.43</v>
      </c>
      <c r="F55" s="16">
        <v>23550.31</v>
      </c>
      <c r="G55" s="17">
        <f>1-(+F55/E55)</f>
        <v>0.9519071700931966</v>
      </c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54</v>
      </c>
      <c r="B61" s="28"/>
      <c r="C61" s="29"/>
      <c r="D61" s="30">
        <f>SUM(D44:D57)</f>
        <v>1020</v>
      </c>
      <c r="E61" s="31">
        <f>SUM(E44:E60)</f>
        <v>52889255.83</v>
      </c>
      <c r="F61" s="31">
        <f>SUM(F44:F60)</f>
        <v>5819156.33</v>
      </c>
      <c r="G61" s="32">
        <f>1-(+F61/E61)</f>
        <v>0.8899746982883574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55</v>
      </c>
      <c r="B63" s="56"/>
      <c r="C63" s="56"/>
      <c r="D63" s="56"/>
      <c r="E63" s="56"/>
      <c r="F63" s="57">
        <f>F61+F39</f>
        <v>6180903.33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132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133</v>
      </c>
      <c r="B11" s="13"/>
      <c r="C11" s="14"/>
      <c r="D11" s="15">
        <v>10</v>
      </c>
      <c r="E11" s="121">
        <v>2184946</v>
      </c>
      <c r="F11" s="16">
        <v>368385.5</v>
      </c>
      <c r="G11" s="17">
        <f>F11/E11</f>
        <v>0.1686016496517534</v>
      </c>
      <c r="H11" s="18"/>
    </row>
    <row r="12" spans="1:8" ht="15.75">
      <c r="A12" s="112" t="s">
        <v>78</v>
      </c>
      <c r="B12" s="13"/>
      <c r="C12" s="14"/>
      <c r="D12" s="15">
        <v>1</v>
      </c>
      <c r="E12" s="121">
        <v>150987</v>
      </c>
      <c r="F12" s="16">
        <v>49097</v>
      </c>
      <c r="G12" s="17">
        <f>F12/E12</f>
        <v>0.3251736904501712</v>
      </c>
      <c r="H12" s="18"/>
    </row>
    <row r="13" spans="1:8" ht="15.75">
      <c r="A13" s="112" t="s">
        <v>79</v>
      </c>
      <c r="B13" s="13"/>
      <c r="C13" s="14"/>
      <c r="D13" s="15">
        <v>1</v>
      </c>
      <c r="E13" s="121">
        <v>154146</v>
      </c>
      <c r="F13" s="16">
        <v>49559</v>
      </c>
      <c r="G13" s="17">
        <f>F13/E13</f>
        <v>0.3215068830848676</v>
      </c>
      <c r="H13" s="18"/>
    </row>
    <row r="14" spans="1:8" ht="15.75">
      <c r="A14" s="112" t="s">
        <v>80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30</v>
      </c>
      <c r="B15" s="13"/>
      <c r="C15" s="14"/>
      <c r="D15" s="15">
        <v>2</v>
      </c>
      <c r="E15" s="121">
        <v>380193</v>
      </c>
      <c r="F15" s="16">
        <v>102490</v>
      </c>
      <c r="G15" s="17">
        <f aca="true" t="shared" si="0" ref="G15:G20">F15/E15</f>
        <v>0.26957361129741997</v>
      </c>
      <c r="H15" s="18"/>
    </row>
    <row r="16" spans="1:8" ht="15.75">
      <c r="A16" s="112" t="s">
        <v>142</v>
      </c>
      <c r="B16" s="13"/>
      <c r="C16" s="14"/>
      <c r="D16" s="15">
        <v>2</v>
      </c>
      <c r="E16" s="121">
        <v>204885</v>
      </c>
      <c r="F16" s="16">
        <v>55644</v>
      </c>
      <c r="G16" s="17">
        <f t="shared" si="0"/>
        <v>0.2715864997437587</v>
      </c>
      <c r="H16" s="18"/>
    </row>
    <row r="17" spans="1:8" ht="15.75">
      <c r="A17" s="112" t="s">
        <v>127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3</v>
      </c>
      <c r="E18" s="121">
        <v>974058</v>
      </c>
      <c r="F18" s="16">
        <v>138876</v>
      </c>
      <c r="G18" s="17">
        <f t="shared" si="0"/>
        <v>0.14257467214477987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21">
        <v>1082248</v>
      </c>
      <c r="F19" s="16">
        <v>225226.5</v>
      </c>
      <c r="G19" s="17">
        <f t="shared" si="0"/>
        <v>0.20810987869693454</v>
      </c>
      <c r="H19" s="18"/>
    </row>
    <row r="20" spans="1:8" ht="15.75">
      <c r="A20" s="112" t="s">
        <v>134</v>
      </c>
      <c r="B20" s="13"/>
      <c r="C20" s="14"/>
      <c r="D20" s="15">
        <v>18</v>
      </c>
      <c r="E20" s="121">
        <v>2468321</v>
      </c>
      <c r="F20" s="16">
        <v>379791</v>
      </c>
      <c r="G20" s="17">
        <f t="shared" si="0"/>
        <v>0.15386613005358704</v>
      </c>
      <c r="H20" s="18"/>
    </row>
    <row r="21" spans="1:8" ht="15.75">
      <c r="A21" s="112" t="s">
        <v>82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100</v>
      </c>
      <c r="B22" s="13"/>
      <c r="C22" s="14"/>
      <c r="D22" s="15">
        <v>1</v>
      </c>
      <c r="E22" s="121">
        <v>26353</v>
      </c>
      <c r="F22" s="16">
        <v>4907</v>
      </c>
      <c r="G22" s="17">
        <f>F22/E22</f>
        <v>0.1862027093689523</v>
      </c>
      <c r="H22" s="18"/>
    </row>
    <row r="23" spans="1:8" ht="15.75">
      <c r="A23" s="112" t="s">
        <v>23</v>
      </c>
      <c r="B23" s="13"/>
      <c r="C23" s="14"/>
      <c r="D23" s="15">
        <v>1</v>
      </c>
      <c r="E23" s="121">
        <v>380</v>
      </c>
      <c r="F23" s="16">
        <v>-680.5</v>
      </c>
      <c r="G23" s="17">
        <f>F23/E23</f>
        <v>-1.7907894736842105</v>
      </c>
      <c r="H23" s="18"/>
    </row>
    <row r="24" spans="1:8" ht="15.75">
      <c r="A24" s="112" t="s">
        <v>10</v>
      </c>
      <c r="B24" s="13"/>
      <c r="C24" s="14"/>
      <c r="D24" s="15">
        <v>1</v>
      </c>
      <c r="E24" s="121">
        <v>157500</v>
      </c>
      <c r="F24" s="16">
        <v>26069</v>
      </c>
      <c r="G24" s="17">
        <f>F24/E24</f>
        <v>0.1655174603174603</v>
      </c>
      <c r="H24" s="18"/>
    </row>
    <row r="25" spans="1:8" ht="15.75">
      <c r="A25" s="113" t="s">
        <v>25</v>
      </c>
      <c r="B25" s="13"/>
      <c r="C25" s="14"/>
      <c r="D25" s="15">
        <v>4</v>
      </c>
      <c r="E25" s="121">
        <v>608095</v>
      </c>
      <c r="F25" s="16">
        <v>111526</v>
      </c>
      <c r="G25" s="17">
        <f>F25/E25</f>
        <v>0.18340226444881144</v>
      </c>
      <c r="H25" s="18"/>
    </row>
    <row r="26" spans="1:8" ht="15.75">
      <c r="A26" s="113" t="s">
        <v>26</v>
      </c>
      <c r="B26" s="13"/>
      <c r="C26" s="14"/>
      <c r="D26" s="15">
        <v>15</v>
      </c>
      <c r="E26" s="121">
        <v>136635</v>
      </c>
      <c r="F26" s="16">
        <v>136635</v>
      </c>
      <c r="G26" s="17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21">
        <v>41781</v>
      </c>
      <c r="F28" s="16">
        <v>16031</v>
      </c>
      <c r="G28" s="17">
        <f aca="true" t="shared" si="1" ref="G28:G34">F28/E28</f>
        <v>0.38369115148033794</v>
      </c>
      <c r="H28" s="18"/>
    </row>
    <row r="29" spans="1:8" ht="15.75">
      <c r="A29" s="114" t="s">
        <v>116</v>
      </c>
      <c r="B29" s="13"/>
      <c r="C29" s="14"/>
      <c r="D29" s="15">
        <v>1</v>
      </c>
      <c r="E29" s="121">
        <v>118129</v>
      </c>
      <c r="F29" s="16">
        <v>46686</v>
      </c>
      <c r="G29" s="17">
        <f t="shared" si="1"/>
        <v>0.3952120139847116</v>
      </c>
      <c r="H29" s="18"/>
    </row>
    <row r="30" spans="1:8" ht="15.75">
      <c r="A30" s="114" t="s">
        <v>83</v>
      </c>
      <c r="B30" s="13"/>
      <c r="C30" s="14"/>
      <c r="D30" s="15">
        <v>2</v>
      </c>
      <c r="E30" s="121">
        <v>211291</v>
      </c>
      <c r="F30" s="16">
        <v>53893</v>
      </c>
      <c r="G30" s="17">
        <f t="shared" si="1"/>
        <v>0.2550652891036533</v>
      </c>
      <c r="H30" s="18"/>
    </row>
    <row r="31" spans="1:8" ht="15.75">
      <c r="A31" s="114" t="s">
        <v>84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64</v>
      </c>
      <c r="B32" s="13"/>
      <c r="C32" s="14"/>
      <c r="D32" s="15">
        <v>2</v>
      </c>
      <c r="E32" s="121">
        <v>168614</v>
      </c>
      <c r="F32" s="16">
        <v>67710</v>
      </c>
      <c r="G32" s="17">
        <f t="shared" si="1"/>
        <v>0.4015680785699883</v>
      </c>
      <c r="H32" s="18"/>
    </row>
    <row r="33" spans="1:8" ht="15.75">
      <c r="A33" s="114" t="s">
        <v>129</v>
      </c>
      <c r="B33" s="13"/>
      <c r="C33" s="14"/>
      <c r="D33" s="15">
        <v>1</v>
      </c>
      <c r="E33" s="121">
        <v>204930</v>
      </c>
      <c r="F33" s="16">
        <v>45362</v>
      </c>
      <c r="G33" s="17">
        <f t="shared" si="1"/>
        <v>0.22135363294783586</v>
      </c>
      <c r="H33" s="18"/>
    </row>
    <row r="34" spans="1:8" ht="15.75">
      <c r="A34" s="114" t="s">
        <v>135</v>
      </c>
      <c r="B34" s="13"/>
      <c r="C34" s="14"/>
      <c r="D34" s="15">
        <v>8</v>
      </c>
      <c r="E34" s="121">
        <v>1105814</v>
      </c>
      <c r="F34" s="16">
        <v>258326.5</v>
      </c>
      <c r="G34" s="17">
        <f t="shared" si="1"/>
        <v>0.23360755063690639</v>
      </c>
      <c r="H34" s="18"/>
    </row>
    <row r="35" spans="1:8" ht="15">
      <c r="A35" s="20" t="s">
        <v>34</v>
      </c>
      <c r="B35" s="13"/>
      <c r="C35" s="14"/>
      <c r="D35" s="21"/>
      <c r="E35" s="121">
        <v>99760</v>
      </c>
      <c r="F35" s="16">
        <v>13599</v>
      </c>
      <c r="G35" s="23"/>
      <c r="H35" s="18"/>
    </row>
    <row r="36" spans="1:8" ht="15">
      <c r="A36" s="20" t="s">
        <v>53</v>
      </c>
      <c r="B36" s="13"/>
      <c r="C36" s="14"/>
      <c r="D36" s="21"/>
      <c r="E36" s="121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74</v>
      </c>
      <c r="E39" s="31">
        <f>SUM(E9:E38)</f>
        <v>10479066</v>
      </c>
      <c r="F39" s="31">
        <f>SUM(F9:F38)</f>
        <v>2149133</v>
      </c>
      <c r="G39" s="32">
        <f>F39/E39</f>
        <v>0.20508822064867233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177</v>
      </c>
      <c r="E44" s="16">
        <v>16878665.65</v>
      </c>
      <c r="F44" s="16">
        <v>873442.31</v>
      </c>
      <c r="G44" s="17">
        <f>1-(+F44/E44)</f>
        <v>0.9482516966618152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343</v>
      </c>
      <c r="E46" s="16">
        <v>16955410.5</v>
      </c>
      <c r="F46" s="16">
        <v>1103530.13</v>
      </c>
      <c r="G46" s="17">
        <f aca="true" t="shared" si="2" ref="G46:G52">1-(+F46/E46)</f>
        <v>0.9349157527032448</v>
      </c>
      <c r="H46" s="18"/>
    </row>
    <row r="47" spans="1:8" ht="15.75">
      <c r="A47" s="45" t="s">
        <v>45</v>
      </c>
      <c r="B47" s="46"/>
      <c r="C47" s="14"/>
      <c r="D47" s="15">
        <v>32</v>
      </c>
      <c r="E47" s="16">
        <v>2782116</v>
      </c>
      <c r="F47" s="16">
        <v>215925.06</v>
      </c>
      <c r="G47" s="17">
        <f t="shared" si="2"/>
        <v>0.9223881894212894</v>
      </c>
      <c r="H47" s="18"/>
    </row>
    <row r="48" spans="1:8" ht="15.75">
      <c r="A48" s="45" t="s">
        <v>46</v>
      </c>
      <c r="B48" s="46"/>
      <c r="C48" s="14"/>
      <c r="D48" s="15">
        <v>130</v>
      </c>
      <c r="E48" s="16">
        <v>15079314.79</v>
      </c>
      <c r="F48" s="16">
        <v>995995.6</v>
      </c>
      <c r="G48" s="17">
        <f t="shared" si="2"/>
        <v>0.933949545196808</v>
      </c>
      <c r="H48" s="18"/>
    </row>
    <row r="49" spans="1:8" ht="15.75">
      <c r="A49" s="45" t="s">
        <v>47</v>
      </c>
      <c r="B49" s="46"/>
      <c r="C49" s="14"/>
      <c r="D49" s="15">
        <v>6</v>
      </c>
      <c r="E49" s="16">
        <v>348832</v>
      </c>
      <c r="F49" s="16">
        <v>36424</v>
      </c>
      <c r="G49" s="17">
        <f t="shared" si="2"/>
        <v>0.8955829740390789</v>
      </c>
      <c r="H49" s="18"/>
    </row>
    <row r="50" spans="1:8" ht="15.75">
      <c r="A50" s="45" t="s">
        <v>48</v>
      </c>
      <c r="B50" s="46"/>
      <c r="C50" s="14"/>
      <c r="D50" s="15">
        <v>21</v>
      </c>
      <c r="E50" s="16">
        <v>4389990</v>
      </c>
      <c r="F50" s="16">
        <v>190776</v>
      </c>
      <c r="G50" s="17">
        <f t="shared" si="2"/>
        <v>0.956542953400805</v>
      </c>
      <c r="H50" s="18"/>
    </row>
    <row r="51" spans="1:8" ht="15.75">
      <c r="A51" s="45" t="s">
        <v>49</v>
      </c>
      <c r="B51" s="46"/>
      <c r="C51" s="14"/>
      <c r="D51" s="15">
        <v>3</v>
      </c>
      <c r="E51" s="16">
        <v>431810</v>
      </c>
      <c r="F51" s="16">
        <v>56570</v>
      </c>
      <c r="G51" s="17">
        <f t="shared" si="2"/>
        <v>0.868993307241611</v>
      </c>
      <c r="H51" s="18"/>
    </row>
    <row r="52" spans="1:8" ht="15.75">
      <c r="A52" s="45" t="s">
        <v>50</v>
      </c>
      <c r="B52" s="46"/>
      <c r="C52" s="14"/>
      <c r="D52" s="15">
        <v>3</v>
      </c>
      <c r="E52" s="16">
        <v>433225</v>
      </c>
      <c r="F52" s="16">
        <v>21925</v>
      </c>
      <c r="G52" s="17">
        <f t="shared" si="2"/>
        <v>0.9493911939523343</v>
      </c>
      <c r="H52" s="18"/>
    </row>
    <row r="53" spans="1:8" ht="15.75">
      <c r="A53" s="47" t="s">
        <v>73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74</v>
      </c>
      <c r="B54" s="48"/>
      <c r="C54" s="14"/>
      <c r="D54" s="15">
        <v>1522</v>
      </c>
      <c r="E54" s="16">
        <v>88326282.62</v>
      </c>
      <c r="F54" s="16">
        <v>9634033.55</v>
      </c>
      <c r="G54" s="17">
        <f>1-(+F54/E54)</f>
        <v>0.890926763085368</v>
      </c>
      <c r="H54" s="18"/>
    </row>
    <row r="55" spans="1:8" ht="15.75">
      <c r="A55" s="45" t="s">
        <v>75</v>
      </c>
      <c r="B55" s="48"/>
      <c r="C55" s="14"/>
      <c r="D55" s="15">
        <v>16</v>
      </c>
      <c r="E55" s="16">
        <v>870024.36</v>
      </c>
      <c r="F55" s="16">
        <v>65805.33</v>
      </c>
      <c r="G55" s="17">
        <f>1-(+F55/E55)</f>
        <v>0.9243638074685633</v>
      </c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54</v>
      </c>
      <c r="B61" s="28"/>
      <c r="C61" s="29"/>
      <c r="D61" s="30">
        <f>SUM(D44:D57)</f>
        <v>2253</v>
      </c>
      <c r="E61" s="31">
        <f>SUM(E44:E60)</f>
        <v>146495670.92000002</v>
      </c>
      <c r="F61" s="31">
        <f>SUM(F44:F60)</f>
        <v>13194426.98</v>
      </c>
      <c r="G61" s="32">
        <f>1-(F61/E61)</f>
        <v>0.9099329905304481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55</v>
      </c>
      <c r="B63" s="56"/>
      <c r="C63" s="59"/>
      <c r="D63" s="75"/>
      <c r="E63" s="56"/>
      <c r="F63" s="57">
        <f>F61+F39</f>
        <v>15343559.98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57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58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59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86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>
        <v>2</v>
      </c>
      <c r="E9" s="16">
        <v>21791</v>
      </c>
      <c r="F9" s="16">
        <v>8229.5</v>
      </c>
      <c r="G9" s="17">
        <f>F9/E9</f>
        <v>0.37765591299160206</v>
      </c>
      <c r="H9" s="18"/>
    </row>
    <row r="10" spans="1:8" ht="15.75" customHeight="1">
      <c r="A10" s="112" t="s">
        <v>11</v>
      </c>
      <c r="B10" s="13"/>
      <c r="C10" s="14"/>
      <c r="D10" s="15">
        <v>2</v>
      </c>
      <c r="E10" s="16">
        <v>123211</v>
      </c>
      <c r="F10" s="16">
        <v>15304.5</v>
      </c>
      <c r="G10" s="17">
        <f>F10/E10</f>
        <v>0.12421374714919935</v>
      </c>
      <c r="H10" s="18"/>
    </row>
    <row r="11" spans="1:8" ht="15.75" customHeight="1">
      <c r="A11" s="112" t="s">
        <v>87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62</v>
      </c>
      <c r="B13" s="13"/>
      <c r="C13" s="14"/>
      <c r="D13" s="15"/>
      <c r="E13" s="16"/>
      <c r="F13" s="16"/>
      <c r="G13" s="17"/>
      <c r="H13" s="18"/>
    </row>
    <row r="14" spans="1:8" ht="15.75" customHeight="1">
      <c r="A14" s="112" t="s">
        <v>128</v>
      </c>
      <c r="B14" s="13"/>
      <c r="C14" s="14"/>
      <c r="D14" s="15">
        <v>1</v>
      </c>
      <c r="E14" s="16">
        <v>76812</v>
      </c>
      <c r="F14" s="16">
        <v>19725</v>
      </c>
      <c r="G14" s="17">
        <f>F14/E14</f>
        <v>0.25679581315419464</v>
      </c>
      <c r="H14" s="18"/>
    </row>
    <row r="15" spans="1:8" ht="15.75" customHeight="1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88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30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18</v>
      </c>
      <c r="B18" s="13"/>
      <c r="C18" s="14"/>
      <c r="D18" s="15">
        <v>2</v>
      </c>
      <c r="E18" s="16">
        <v>186816</v>
      </c>
      <c r="F18" s="16">
        <v>37501</v>
      </c>
      <c r="G18" s="17">
        <f>F18/E18</f>
        <v>0.2007376241863652</v>
      </c>
      <c r="H18" s="18"/>
    </row>
    <row r="19" spans="1:8" ht="15.75" customHeight="1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89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25</v>
      </c>
      <c r="B25" s="13"/>
      <c r="C25" s="14"/>
      <c r="D25" s="15">
        <v>1</v>
      </c>
      <c r="E25" s="16">
        <v>43496</v>
      </c>
      <c r="F25" s="16">
        <v>6333</v>
      </c>
      <c r="G25" s="17">
        <f>F25/E25</f>
        <v>0.14559959536509104</v>
      </c>
      <c r="H25" s="18"/>
    </row>
    <row r="26" spans="1:8" ht="15.75" customHeight="1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29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117</v>
      </c>
      <c r="B30" s="13"/>
      <c r="C30" s="14"/>
      <c r="D30" s="15"/>
      <c r="E30" s="16"/>
      <c r="F30" s="16"/>
      <c r="G30" s="17"/>
      <c r="H30" s="18"/>
    </row>
    <row r="31" spans="1:8" ht="15.75" customHeight="1">
      <c r="A31" s="114" t="s">
        <v>33</v>
      </c>
      <c r="B31" s="13"/>
      <c r="C31" s="14"/>
      <c r="D31" s="15">
        <v>1</v>
      </c>
      <c r="E31" s="16">
        <v>131839</v>
      </c>
      <c r="F31" s="16">
        <v>34048.5</v>
      </c>
      <c r="G31" s="17">
        <f>F31/E31</f>
        <v>0.2582581785359416</v>
      </c>
      <c r="H31" s="18"/>
    </row>
    <row r="32" spans="1:8" ht="15.75" customHeight="1">
      <c r="A32" s="114" t="s">
        <v>64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80</v>
      </c>
      <c r="B33" s="13"/>
      <c r="C33" s="14"/>
      <c r="D33" s="15">
        <v>2</v>
      </c>
      <c r="E33" s="16">
        <v>197777</v>
      </c>
      <c r="F33" s="16">
        <v>47243</v>
      </c>
      <c r="G33" s="17">
        <f>F33/E33</f>
        <v>0.23887004050015928</v>
      </c>
      <c r="H33" s="18"/>
    </row>
    <row r="34" spans="1:8" ht="15.75" customHeight="1">
      <c r="A34" s="114" t="s">
        <v>69</v>
      </c>
      <c r="B34" s="13"/>
      <c r="C34" s="14"/>
      <c r="D34" s="15">
        <v>1</v>
      </c>
      <c r="E34" s="16">
        <v>82215</v>
      </c>
      <c r="F34" s="16">
        <v>13090.5</v>
      </c>
      <c r="G34" s="17">
        <f>F34/E34</f>
        <v>0.15922276956759715</v>
      </c>
      <c r="H34" s="18"/>
    </row>
    <row r="35" spans="1:8" ht="15.75" customHeight="1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37</v>
      </c>
      <c r="B39" s="28"/>
      <c r="C39" s="29"/>
      <c r="D39" s="30">
        <f>SUM(D9:D38)</f>
        <v>12</v>
      </c>
      <c r="E39" s="31">
        <f>SUM(E9:E38)</f>
        <v>863957</v>
      </c>
      <c r="F39" s="31">
        <f>SUM(F9:F38)</f>
        <v>181475</v>
      </c>
      <c r="G39" s="32">
        <f>F39/E39</f>
        <v>0.21005096318451033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 customHeight="1">
      <c r="A44" s="45" t="s">
        <v>42</v>
      </c>
      <c r="B44" s="46"/>
      <c r="C44" s="14"/>
      <c r="D44" s="15">
        <v>24</v>
      </c>
      <c r="E44" s="16">
        <v>1512672.7</v>
      </c>
      <c r="F44" s="16">
        <v>87464.25</v>
      </c>
      <c r="G44" s="17">
        <f>1-(+F44/E44)</f>
        <v>0.9421789988012609</v>
      </c>
      <c r="H44" s="18"/>
    </row>
    <row r="45" spans="1:8" ht="15.75" customHeight="1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44</v>
      </c>
      <c r="B46" s="46"/>
      <c r="C46" s="14"/>
      <c r="D46" s="15">
        <v>68</v>
      </c>
      <c r="E46" s="16">
        <v>2804847.25</v>
      </c>
      <c r="F46" s="16">
        <v>202112.81</v>
      </c>
      <c r="G46" s="17">
        <f>1-(+F46/E46)</f>
        <v>0.9279415982456799</v>
      </c>
      <c r="H46" s="18"/>
    </row>
    <row r="47" spans="1:8" ht="15.75" customHeight="1">
      <c r="A47" s="45" t="s">
        <v>45</v>
      </c>
      <c r="B47" s="46"/>
      <c r="C47" s="14"/>
      <c r="D47" s="15">
        <v>12</v>
      </c>
      <c r="E47" s="16">
        <v>1298539</v>
      </c>
      <c r="F47" s="16">
        <v>84814</v>
      </c>
      <c r="G47" s="17">
        <f>1-(+F47/E47)</f>
        <v>0.9346850575916472</v>
      </c>
      <c r="H47" s="18"/>
    </row>
    <row r="48" spans="1:8" ht="15.75" customHeight="1">
      <c r="A48" s="45" t="s">
        <v>46</v>
      </c>
      <c r="B48" s="46"/>
      <c r="C48" s="14"/>
      <c r="D48" s="15">
        <v>23</v>
      </c>
      <c r="E48" s="16">
        <v>1199573.6</v>
      </c>
      <c r="F48" s="16">
        <v>75599.67</v>
      </c>
      <c r="G48" s="17">
        <f>1-(+F48/E48)</f>
        <v>0.9369778811404319</v>
      </c>
      <c r="H48" s="18"/>
    </row>
    <row r="49" spans="1:8" ht="15.75" customHeight="1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48</v>
      </c>
      <c r="B50" s="46"/>
      <c r="C50" s="14"/>
      <c r="D50" s="15">
        <v>6</v>
      </c>
      <c r="E50" s="16">
        <v>610515</v>
      </c>
      <c r="F50" s="16">
        <v>43440</v>
      </c>
      <c r="G50" s="17">
        <f>1-(+F50/E50)</f>
        <v>0.9288469570772216</v>
      </c>
      <c r="H50" s="18"/>
    </row>
    <row r="51" spans="1:8" ht="15.75" customHeight="1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74</v>
      </c>
      <c r="B53" s="48"/>
      <c r="C53" s="14"/>
      <c r="D53" s="15">
        <v>505</v>
      </c>
      <c r="E53" s="16">
        <v>20753721.16</v>
      </c>
      <c r="F53" s="16">
        <v>2197984.53</v>
      </c>
      <c r="G53" s="17">
        <f>1-(+F53/E53)</f>
        <v>0.8940920274945046</v>
      </c>
      <c r="H53" s="18"/>
    </row>
    <row r="54" spans="1:8" ht="15.75" customHeight="1">
      <c r="A54" s="45" t="s">
        <v>75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51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35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54</v>
      </c>
      <c r="B60" s="28"/>
      <c r="C60" s="29"/>
      <c r="D60" s="30">
        <f>SUM(D44:D56)</f>
        <v>638</v>
      </c>
      <c r="E60" s="31">
        <f>SUM(E44:E59)</f>
        <v>28179868.71</v>
      </c>
      <c r="F60" s="31">
        <f>SUM(F44:F59)</f>
        <v>2691415.26</v>
      </c>
      <c r="G60" s="32">
        <f>1-(F60/E60)</f>
        <v>0.9044915614157949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55</v>
      </c>
      <c r="B62" s="56"/>
      <c r="C62" s="56"/>
      <c r="D62" s="75"/>
      <c r="E62" s="56"/>
      <c r="F62" s="57">
        <f>F60+F39</f>
        <v>2872890.26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59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5</v>
      </c>
      <c r="E9" s="16">
        <v>24275</v>
      </c>
      <c r="F9" s="16">
        <v>4860</v>
      </c>
      <c r="G9" s="119">
        <f>F9/E9</f>
        <v>0.20020597322348094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1762255</v>
      </c>
      <c r="F10" s="16">
        <v>252065</v>
      </c>
      <c r="G10" s="119">
        <f>F10/E10</f>
        <v>0.14303548578383946</v>
      </c>
      <c r="H10" s="18"/>
    </row>
    <row r="11" spans="1:8" ht="15.75">
      <c r="A11" s="112" t="s">
        <v>91</v>
      </c>
      <c r="B11" s="13"/>
      <c r="C11" s="14"/>
      <c r="D11" s="15">
        <v>2</v>
      </c>
      <c r="E11" s="16">
        <v>314118</v>
      </c>
      <c r="F11" s="16">
        <v>51636.5</v>
      </c>
      <c r="G11" s="119">
        <f>F11/E11</f>
        <v>0.16438567672021343</v>
      </c>
      <c r="H11" s="18"/>
    </row>
    <row r="12" spans="1:8" ht="15.75">
      <c r="A12" s="112" t="s">
        <v>30</v>
      </c>
      <c r="B12" s="13"/>
      <c r="C12" s="14"/>
      <c r="D12" s="15">
        <v>1</v>
      </c>
      <c r="E12" s="16">
        <v>308849</v>
      </c>
      <c r="F12" s="16">
        <v>117120</v>
      </c>
      <c r="G12" s="119">
        <f>F12/E12</f>
        <v>0.37921443812348427</v>
      </c>
      <c r="H12" s="18"/>
    </row>
    <row r="13" spans="1:8" ht="15.75">
      <c r="A13" s="112" t="s">
        <v>92</v>
      </c>
      <c r="B13" s="13"/>
      <c r="C13" s="14"/>
      <c r="D13" s="15">
        <v>17</v>
      </c>
      <c r="E13" s="16">
        <v>3758081</v>
      </c>
      <c r="F13" s="16">
        <v>738518</v>
      </c>
      <c r="G13" s="119">
        <f>F13/E13</f>
        <v>0.19651465734772613</v>
      </c>
      <c r="H13" s="18"/>
    </row>
    <row r="14" spans="1:8" ht="15.75">
      <c r="A14" s="112" t="s">
        <v>126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79</v>
      </c>
      <c r="B15" s="13"/>
      <c r="C15" s="14"/>
      <c r="D15" s="15">
        <v>1</v>
      </c>
      <c r="E15" s="16">
        <v>177244</v>
      </c>
      <c r="F15" s="16">
        <v>24421</v>
      </c>
      <c r="G15" s="119">
        <f>F15/E15</f>
        <v>0.13778181489923497</v>
      </c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23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18</v>
      </c>
      <c r="B18" s="13"/>
      <c r="C18" s="14"/>
      <c r="D18" s="15">
        <v>3</v>
      </c>
      <c r="E18" s="16">
        <v>1452359</v>
      </c>
      <c r="F18" s="16">
        <v>297178</v>
      </c>
      <c r="G18" s="119">
        <f aca="true" t="shared" si="0" ref="G18:G23">F18/E18</f>
        <v>0.20461745339823006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6">
        <v>1136104</v>
      </c>
      <c r="F19" s="16">
        <v>31403</v>
      </c>
      <c r="G19" s="119">
        <f t="shared" si="0"/>
        <v>0.027640955405491045</v>
      </c>
      <c r="H19" s="18"/>
    </row>
    <row r="20" spans="1:8" ht="15.75">
      <c r="A20" s="112" t="s">
        <v>72</v>
      </c>
      <c r="B20" s="13"/>
      <c r="C20" s="14"/>
      <c r="D20" s="15">
        <v>1</v>
      </c>
      <c r="E20" s="16">
        <v>165036</v>
      </c>
      <c r="F20" s="16">
        <v>55406</v>
      </c>
      <c r="G20" s="119">
        <f t="shared" si="0"/>
        <v>0.3357206912431227</v>
      </c>
      <c r="H20" s="18"/>
    </row>
    <row r="21" spans="1:8" ht="15.75">
      <c r="A21" s="112" t="s">
        <v>93</v>
      </c>
      <c r="B21" s="13"/>
      <c r="C21" s="14"/>
      <c r="D21" s="15">
        <v>1</v>
      </c>
      <c r="E21" s="16">
        <v>417025</v>
      </c>
      <c r="F21" s="16">
        <v>62778</v>
      </c>
      <c r="G21" s="119">
        <f t="shared" si="0"/>
        <v>0.15053773754571068</v>
      </c>
      <c r="H21" s="18"/>
    </row>
    <row r="22" spans="1:8" ht="15.75">
      <c r="A22" s="112" t="s">
        <v>129</v>
      </c>
      <c r="B22" s="13"/>
      <c r="C22" s="14"/>
      <c r="D22" s="15">
        <v>1</v>
      </c>
      <c r="E22" s="16">
        <v>310838</v>
      </c>
      <c r="F22" s="16">
        <v>87452</v>
      </c>
      <c r="G22" s="119">
        <f t="shared" si="0"/>
        <v>0.281342692978336</v>
      </c>
      <c r="H22" s="18"/>
    </row>
    <row r="23" spans="1:8" ht="15.75">
      <c r="A23" s="112" t="s">
        <v>89</v>
      </c>
      <c r="B23" s="13"/>
      <c r="C23" s="14"/>
      <c r="D23" s="15">
        <v>1</v>
      </c>
      <c r="E23" s="16">
        <v>174724</v>
      </c>
      <c r="F23" s="16">
        <v>53474.5</v>
      </c>
      <c r="G23" s="119">
        <f t="shared" si="0"/>
        <v>0.3060512579840205</v>
      </c>
      <c r="H23" s="18"/>
    </row>
    <row r="24" spans="1:8" ht="15.75">
      <c r="A24" s="112" t="s">
        <v>94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25</v>
      </c>
      <c r="B25" s="13"/>
      <c r="C25" s="14"/>
      <c r="D25" s="15">
        <v>6</v>
      </c>
      <c r="E25" s="16">
        <v>1077120.75</v>
      </c>
      <c r="F25" s="16">
        <v>239056.25</v>
      </c>
      <c r="G25" s="119">
        <f>F25/E25</f>
        <v>0.22194006567972996</v>
      </c>
      <c r="H25" s="18"/>
    </row>
    <row r="26" spans="1:8" ht="15.75">
      <c r="A26" s="113" t="s">
        <v>26</v>
      </c>
      <c r="B26" s="13"/>
      <c r="C26" s="14"/>
      <c r="D26" s="15">
        <v>19</v>
      </c>
      <c r="E26" s="16">
        <v>266367</v>
      </c>
      <c r="F26" s="16">
        <v>266367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>
        <v>76005</v>
      </c>
      <c r="F28" s="16">
        <v>24575.7</v>
      </c>
      <c r="G28" s="119">
        <f>F28/E28</f>
        <v>0.32334320110519044</v>
      </c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138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95</v>
      </c>
      <c r="B31" s="13"/>
      <c r="C31" s="14"/>
      <c r="D31" s="15">
        <v>2</v>
      </c>
      <c r="E31" s="16">
        <v>218841</v>
      </c>
      <c r="F31" s="16">
        <v>60738.5</v>
      </c>
      <c r="G31" s="119">
        <f>F31/E31</f>
        <v>0.27754625504361613</v>
      </c>
      <c r="H31" s="18"/>
    </row>
    <row r="32" spans="1:8" ht="15.75">
      <c r="A32" s="114" t="s">
        <v>124</v>
      </c>
      <c r="B32" s="13"/>
      <c r="C32" s="14"/>
      <c r="D32" s="15">
        <v>6</v>
      </c>
      <c r="E32" s="16">
        <v>96443</v>
      </c>
      <c r="F32" s="16">
        <v>3003.5</v>
      </c>
      <c r="G32" s="119">
        <f>F32/E32</f>
        <v>0.0311427475296289</v>
      </c>
      <c r="H32" s="18"/>
    </row>
    <row r="33" spans="1:8" ht="15.75">
      <c r="A33" s="114" t="s">
        <v>33</v>
      </c>
      <c r="B33" s="13"/>
      <c r="C33" s="14"/>
      <c r="D33" s="15">
        <v>2</v>
      </c>
      <c r="E33" s="16">
        <v>733052</v>
      </c>
      <c r="F33" s="16">
        <v>183740.5</v>
      </c>
      <c r="G33" s="119">
        <f>F33/E33</f>
        <v>0.2506513862590921</v>
      </c>
      <c r="H33" s="18"/>
    </row>
    <row r="34" spans="1:8" ht="15.75">
      <c r="A34" s="114" t="s">
        <v>96</v>
      </c>
      <c r="B34" s="13"/>
      <c r="C34" s="14"/>
      <c r="D34" s="15">
        <v>3</v>
      </c>
      <c r="E34" s="16">
        <v>867142</v>
      </c>
      <c r="F34" s="16">
        <v>112199.5</v>
      </c>
      <c r="G34" s="119">
        <f>F34/E34</f>
        <v>0.12938999610213783</v>
      </c>
      <c r="H34" s="18"/>
    </row>
    <row r="35" spans="1:8" ht="15">
      <c r="A35" s="20" t="s">
        <v>34</v>
      </c>
      <c r="B35" s="13"/>
      <c r="C35" s="14"/>
      <c r="D35" s="21"/>
      <c r="E35" s="70">
        <v>9280</v>
      </c>
      <c r="F35" s="16">
        <v>1850</v>
      </c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77</v>
      </c>
      <c r="E39" s="31">
        <f>SUM(E9:E38)</f>
        <v>13345158.75</v>
      </c>
      <c r="F39" s="31">
        <f>SUM(F9:F38)</f>
        <v>2667842.95</v>
      </c>
      <c r="G39" s="107">
        <f>F39/E39</f>
        <v>0.1999109190064899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154</v>
      </c>
      <c r="E44" s="16">
        <v>19641281.95</v>
      </c>
      <c r="F44" s="16">
        <v>1071983.28</v>
      </c>
      <c r="G44" s="119">
        <f>1-(+F44/E44)</f>
        <v>0.9454219290406347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44</v>
      </c>
      <c r="B46" s="46"/>
      <c r="C46" s="14"/>
      <c r="D46" s="15">
        <v>418</v>
      </c>
      <c r="E46" s="16">
        <v>36700743.75</v>
      </c>
      <c r="F46" s="16">
        <v>2192615.33</v>
      </c>
      <c r="G46" s="119">
        <f>1-(+F46/E46)</f>
        <v>0.940256923812341</v>
      </c>
      <c r="H46" s="18"/>
    </row>
    <row r="47" spans="1:8" ht="15.75">
      <c r="A47" s="45" t="s">
        <v>45</v>
      </c>
      <c r="B47" s="46"/>
      <c r="C47" s="14"/>
      <c r="D47" s="15">
        <v>41</v>
      </c>
      <c r="E47" s="16">
        <v>6357097</v>
      </c>
      <c r="F47" s="16">
        <v>536535.05</v>
      </c>
      <c r="G47" s="119">
        <f>1-(+F47/E47)</f>
        <v>0.9156006192763773</v>
      </c>
      <c r="H47" s="18"/>
    </row>
    <row r="48" spans="1:8" ht="15.75">
      <c r="A48" s="45" t="s">
        <v>46</v>
      </c>
      <c r="B48" s="46"/>
      <c r="C48" s="14"/>
      <c r="D48" s="15">
        <v>111</v>
      </c>
      <c r="E48" s="16">
        <v>25725194.66</v>
      </c>
      <c r="F48" s="16">
        <v>1540988.53</v>
      </c>
      <c r="G48" s="119">
        <f>1-(+F48/E48)</f>
        <v>0.9400980808749301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48</v>
      </c>
      <c r="B50" s="46"/>
      <c r="C50" s="14"/>
      <c r="D50" s="15">
        <v>17</v>
      </c>
      <c r="E50" s="16">
        <v>5512905</v>
      </c>
      <c r="F50" s="16">
        <v>383983</v>
      </c>
      <c r="G50" s="119">
        <f>1-(+F50/E50)</f>
        <v>0.9303483372196691</v>
      </c>
      <c r="H50" s="18"/>
    </row>
    <row r="51" spans="1:8" ht="15.75">
      <c r="A51" s="45" t="s">
        <v>49</v>
      </c>
      <c r="B51" s="46"/>
      <c r="C51" s="14"/>
      <c r="D51" s="15">
        <v>4</v>
      </c>
      <c r="E51" s="16">
        <v>1540690</v>
      </c>
      <c r="F51" s="16">
        <v>158073</v>
      </c>
      <c r="G51" s="119">
        <f>1-(+F51/E51)</f>
        <v>0.8974011644133473</v>
      </c>
      <c r="H51" s="18"/>
    </row>
    <row r="52" spans="1:8" ht="15.75">
      <c r="A52" s="78" t="s">
        <v>50</v>
      </c>
      <c r="B52" s="46"/>
      <c r="C52" s="14"/>
      <c r="D52" s="15">
        <v>4</v>
      </c>
      <c r="E52" s="16">
        <v>1845200</v>
      </c>
      <c r="F52" s="16">
        <v>-31235</v>
      </c>
      <c r="G52" s="119">
        <f>1-(+F52/E52)</f>
        <v>1.0169277043138956</v>
      </c>
      <c r="H52" s="18"/>
    </row>
    <row r="53" spans="1:8" ht="15.75">
      <c r="A53" s="79" t="s">
        <v>73</v>
      </c>
      <c r="B53" s="46"/>
      <c r="C53" s="14"/>
      <c r="D53" s="15">
        <v>2</v>
      </c>
      <c r="E53" s="16">
        <v>345400</v>
      </c>
      <c r="F53" s="16">
        <v>-2300</v>
      </c>
      <c r="G53" s="119">
        <f>1-(+F53/E53)</f>
        <v>1.006658946149392</v>
      </c>
      <c r="H53" s="18"/>
    </row>
    <row r="54" spans="1:8" ht="15.75">
      <c r="A54" s="45" t="s">
        <v>130</v>
      </c>
      <c r="B54" s="46"/>
      <c r="C54" s="14"/>
      <c r="D54" s="15">
        <v>1761</v>
      </c>
      <c r="E54" s="16">
        <v>102036447.72</v>
      </c>
      <c r="F54" s="16">
        <v>12318975.63</v>
      </c>
      <c r="G54" s="119">
        <f>1-(+F54/E54)</f>
        <v>0.8792688700433328</v>
      </c>
      <c r="H54" s="18"/>
    </row>
    <row r="55" spans="1:8" ht="15.75">
      <c r="A55" s="126" t="s">
        <v>131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51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35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54</v>
      </c>
      <c r="B61" s="28"/>
      <c r="C61" s="29"/>
      <c r="D61" s="30">
        <f>SUM(D44:D57)</f>
        <v>2512</v>
      </c>
      <c r="E61" s="31">
        <f>SUM(E44:E60)</f>
        <v>199704960.07999998</v>
      </c>
      <c r="F61" s="31">
        <f>SUM(F44:F60)</f>
        <v>18169618.82</v>
      </c>
      <c r="G61" s="111">
        <f>1-(+F61/E61)</f>
        <v>0.9090176888309563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55</v>
      </c>
      <c r="B63" s="56"/>
      <c r="C63" s="56"/>
      <c r="D63" s="56"/>
      <c r="E63" s="56"/>
      <c r="F63" s="57">
        <f>F61+F39</f>
        <v>20837461.77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JUNE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138940</v>
      </c>
      <c r="F9" s="122">
        <v>104949.5</v>
      </c>
      <c r="G9" s="119">
        <f>F9/E9</f>
        <v>0.7553584280984598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586213</v>
      </c>
      <c r="F10" s="122">
        <v>81961.5</v>
      </c>
      <c r="G10" s="119">
        <f>F10/E10</f>
        <v>0.13981522074740751</v>
      </c>
      <c r="H10" s="18"/>
    </row>
    <row r="11" spans="1:8" ht="15.75">
      <c r="A11" s="112" t="s">
        <v>118</v>
      </c>
      <c r="B11" s="13"/>
      <c r="C11" s="14"/>
      <c r="D11" s="15"/>
      <c r="E11" s="121"/>
      <c r="F11" s="122"/>
      <c r="G11" s="119"/>
      <c r="H11" s="18"/>
    </row>
    <row r="12" spans="1:8" ht="15.75">
      <c r="A12" s="112" t="s">
        <v>30</v>
      </c>
      <c r="B12" s="13"/>
      <c r="C12" s="14"/>
      <c r="D12" s="15">
        <v>1</v>
      </c>
      <c r="E12" s="121">
        <v>255864</v>
      </c>
      <c r="F12" s="122">
        <v>63026.5</v>
      </c>
      <c r="G12" s="119">
        <f>F12/E12</f>
        <v>0.24632812744270394</v>
      </c>
      <c r="H12" s="18"/>
    </row>
    <row r="13" spans="1:8" ht="15.75">
      <c r="A13" s="112" t="s">
        <v>92</v>
      </c>
      <c r="B13" s="13"/>
      <c r="C13" s="14"/>
      <c r="D13" s="15">
        <v>11</v>
      </c>
      <c r="E13" s="121">
        <v>2926068</v>
      </c>
      <c r="F13" s="122">
        <v>622662</v>
      </c>
      <c r="G13" s="119">
        <f>F13/E13</f>
        <v>0.21279819881151088</v>
      </c>
      <c r="H13" s="18"/>
    </row>
    <row r="14" spans="1:8" ht="15.75">
      <c r="A14" s="112" t="s">
        <v>98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143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117</v>
      </c>
      <c r="B16" s="13"/>
      <c r="C16" s="14"/>
      <c r="D16" s="15">
        <v>1</v>
      </c>
      <c r="E16" s="121">
        <v>98143</v>
      </c>
      <c r="F16" s="122">
        <v>40425.5</v>
      </c>
      <c r="G16" s="119">
        <f aca="true" t="shared" si="0" ref="G16:G23">F16/E16</f>
        <v>0.41190405836381605</v>
      </c>
      <c r="H16" s="18"/>
    </row>
    <row r="17" spans="1:8" ht="15.75">
      <c r="A17" s="112" t="s">
        <v>99</v>
      </c>
      <c r="B17" s="13"/>
      <c r="C17" s="14"/>
      <c r="D17" s="15">
        <v>3</v>
      </c>
      <c r="E17" s="121">
        <v>772251</v>
      </c>
      <c r="F17" s="122">
        <v>53281</v>
      </c>
      <c r="G17" s="119">
        <f t="shared" si="0"/>
        <v>0.06899440725877985</v>
      </c>
      <c r="H17" s="18"/>
    </row>
    <row r="18" spans="1:8" ht="15.75">
      <c r="A18" s="112" t="s">
        <v>18</v>
      </c>
      <c r="B18" s="13"/>
      <c r="C18" s="14"/>
      <c r="D18" s="15"/>
      <c r="E18" s="121"/>
      <c r="F18" s="122"/>
      <c r="G18" s="119"/>
      <c r="H18" s="18"/>
    </row>
    <row r="19" spans="1:8" ht="15.75">
      <c r="A19" s="112" t="s">
        <v>19</v>
      </c>
      <c r="B19" s="13"/>
      <c r="C19" s="14"/>
      <c r="D19" s="15">
        <v>1</v>
      </c>
      <c r="E19" s="121">
        <v>537283</v>
      </c>
      <c r="F19" s="122">
        <v>107458</v>
      </c>
      <c r="G19" s="119">
        <f t="shared" si="0"/>
        <v>0.20000260570313969</v>
      </c>
      <c r="H19" s="18"/>
    </row>
    <row r="20" spans="1:8" ht="15.75">
      <c r="A20" s="112" t="s">
        <v>72</v>
      </c>
      <c r="B20" s="13"/>
      <c r="C20" s="14"/>
      <c r="D20" s="15">
        <v>1</v>
      </c>
      <c r="E20" s="121">
        <v>122014</v>
      </c>
      <c r="F20" s="122">
        <v>31933</v>
      </c>
      <c r="G20" s="119">
        <f t="shared" si="0"/>
        <v>0.26171586867080826</v>
      </c>
      <c r="H20" s="18"/>
    </row>
    <row r="21" spans="1:8" ht="15.75">
      <c r="A21" s="112" t="s">
        <v>23</v>
      </c>
      <c r="B21" s="13"/>
      <c r="C21" s="14"/>
      <c r="D21" s="15"/>
      <c r="E21" s="121"/>
      <c r="F21" s="122"/>
      <c r="G21" s="119"/>
      <c r="H21" s="18"/>
    </row>
    <row r="22" spans="1:8" ht="15.75">
      <c r="A22" s="112" t="s">
        <v>22</v>
      </c>
      <c r="B22" s="13"/>
      <c r="C22" s="14"/>
      <c r="D22" s="15">
        <v>1</v>
      </c>
      <c r="E22" s="121">
        <v>119839</v>
      </c>
      <c r="F22" s="122">
        <v>30348</v>
      </c>
      <c r="G22" s="119">
        <f t="shared" si="0"/>
        <v>0.2532397633491601</v>
      </c>
      <c r="H22" s="18"/>
    </row>
    <row r="23" spans="1:8" ht="15.75">
      <c r="A23" s="112" t="s">
        <v>144</v>
      </c>
      <c r="B23" s="13"/>
      <c r="C23" s="14"/>
      <c r="D23" s="15">
        <v>3</v>
      </c>
      <c r="E23" s="121">
        <v>84266</v>
      </c>
      <c r="F23" s="122">
        <v>9555.5</v>
      </c>
      <c r="G23" s="119">
        <f t="shared" si="0"/>
        <v>0.1133968623169487</v>
      </c>
      <c r="H23" s="18"/>
    </row>
    <row r="24" spans="1:8" ht="15.75">
      <c r="A24" s="112" t="s">
        <v>101</v>
      </c>
      <c r="B24" s="13"/>
      <c r="C24" s="14"/>
      <c r="D24" s="15">
        <v>11</v>
      </c>
      <c r="E24" s="121">
        <v>206658</v>
      </c>
      <c r="F24" s="122">
        <v>41179.5</v>
      </c>
      <c r="G24" s="119">
        <f>F24/E24</f>
        <v>0.19926400139360684</v>
      </c>
      <c r="H24" s="18"/>
    </row>
    <row r="25" spans="1:8" ht="15.75">
      <c r="A25" s="113" t="s">
        <v>25</v>
      </c>
      <c r="B25" s="13"/>
      <c r="C25" s="14"/>
      <c r="D25" s="15">
        <v>4</v>
      </c>
      <c r="E25" s="121">
        <v>583133</v>
      </c>
      <c r="F25" s="122">
        <v>143969</v>
      </c>
      <c r="G25" s="119">
        <f>F25/E25</f>
        <v>0.2468887886639926</v>
      </c>
      <c r="H25" s="18"/>
    </row>
    <row r="26" spans="1:8" ht="15.75">
      <c r="A26" s="113" t="s">
        <v>26</v>
      </c>
      <c r="B26" s="13"/>
      <c r="C26" s="14"/>
      <c r="D26" s="15">
        <v>14</v>
      </c>
      <c r="E26" s="121">
        <v>90039.5</v>
      </c>
      <c r="F26" s="122">
        <v>90039.5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28</v>
      </c>
      <c r="B28" s="13"/>
      <c r="C28" s="14"/>
      <c r="D28" s="15"/>
      <c r="E28" s="121">
        <v>23863</v>
      </c>
      <c r="F28" s="122">
        <v>-3237</v>
      </c>
      <c r="G28" s="119">
        <f>F28/E28</f>
        <v>-0.13564933160122364</v>
      </c>
      <c r="H28" s="18"/>
    </row>
    <row r="29" spans="1:8" ht="15.75">
      <c r="A29" s="114" t="s">
        <v>29</v>
      </c>
      <c r="B29" s="13"/>
      <c r="C29" s="14"/>
      <c r="D29" s="15">
        <v>1</v>
      </c>
      <c r="E29" s="121">
        <v>229924</v>
      </c>
      <c r="F29" s="122">
        <v>98204.5</v>
      </c>
      <c r="G29" s="119">
        <f>F29/E29</f>
        <v>0.4271172213427045</v>
      </c>
      <c r="H29" s="18"/>
    </row>
    <row r="30" spans="1:8" ht="15.75">
      <c r="A30" s="114" t="s">
        <v>83</v>
      </c>
      <c r="B30" s="13"/>
      <c r="C30" s="14"/>
      <c r="D30" s="15">
        <v>2</v>
      </c>
      <c r="E30" s="121">
        <v>173015</v>
      </c>
      <c r="F30" s="122">
        <v>49649.5</v>
      </c>
      <c r="G30" s="119">
        <f>F30/E30</f>
        <v>0.28696644799583854</v>
      </c>
      <c r="H30" s="18"/>
    </row>
    <row r="31" spans="1:8" ht="15.75">
      <c r="A31" s="114" t="s">
        <v>102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63</v>
      </c>
      <c r="B32" s="13"/>
      <c r="C32" s="14"/>
      <c r="D32" s="15"/>
      <c r="E32" s="121"/>
      <c r="F32" s="122"/>
      <c r="G32" s="119"/>
      <c r="H32" s="18"/>
    </row>
    <row r="33" spans="1:8" ht="15.75">
      <c r="A33" s="114" t="s">
        <v>33</v>
      </c>
      <c r="B33" s="13"/>
      <c r="C33" s="14"/>
      <c r="D33" s="15">
        <v>2</v>
      </c>
      <c r="E33" s="121">
        <v>450760</v>
      </c>
      <c r="F33" s="122">
        <v>116185.5</v>
      </c>
      <c r="G33" s="119">
        <f>F33/E33</f>
        <v>0.25775468098322835</v>
      </c>
      <c r="H33" s="18"/>
    </row>
    <row r="34" spans="1:8" ht="15.75">
      <c r="A34" s="114" t="s">
        <v>96</v>
      </c>
      <c r="B34" s="13"/>
      <c r="C34" s="14"/>
      <c r="D34" s="15">
        <v>4</v>
      </c>
      <c r="E34" s="121">
        <v>2085902</v>
      </c>
      <c r="F34" s="122">
        <v>233347</v>
      </c>
      <c r="G34" s="119">
        <f>F34/E34</f>
        <v>0.11186863045339618</v>
      </c>
      <c r="H34" s="18"/>
    </row>
    <row r="35" spans="1:8" ht="15">
      <c r="A35" s="20" t="s">
        <v>34</v>
      </c>
      <c r="B35" s="13"/>
      <c r="C35" s="14"/>
      <c r="D35" s="21"/>
      <c r="E35" s="121">
        <v>134860</v>
      </c>
      <c r="F35" s="122">
        <v>18946</v>
      </c>
      <c r="G35" s="120"/>
      <c r="H35" s="18"/>
    </row>
    <row r="36" spans="1:8" ht="15">
      <c r="A36" s="20" t="s">
        <v>53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65</v>
      </c>
      <c r="E39" s="31">
        <f>SUM(E9:E38)</f>
        <v>9619035.5</v>
      </c>
      <c r="F39" s="31">
        <f>SUM(F9:F38)</f>
        <v>1933884</v>
      </c>
      <c r="G39" s="107">
        <f>F39/E39</f>
        <v>0.20104759983472356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130</v>
      </c>
      <c r="E44" s="16">
        <v>22870508.85</v>
      </c>
      <c r="F44" s="16">
        <v>1184368.28</v>
      </c>
      <c r="G44" s="119">
        <f>1-(+F44/E44)</f>
        <v>0.9482141701451474</v>
      </c>
      <c r="H44" s="18"/>
    </row>
    <row r="45" spans="1:8" ht="15.75">
      <c r="A45" s="45" t="s">
        <v>43</v>
      </c>
      <c r="B45" s="46"/>
      <c r="C45" s="14"/>
      <c r="D45" s="15">
        <v>18</v>
      </c>
      <c r="E45" s="16">
        <v>1673461.65</v>
      </c>
      <c r="F45" s="16">
        <v>21575.65</v>
      </c>
      <c r="G45" s="119">
        <f aca="true" t="shared" si="1" ref="G45:G54">1-(+F45/E45)</f>
        <v>0.9871071739229877</v>
      </c>
      <c r="H45" s="18"/>
    </row>
    <row r="46" spans="1:8" ht="15.75">
      <c r="A46" s="45" t="s">
        <v>44</v>
      </c>
      <c r="B46" s="46"/>
      <c r="C46" s="14"/>
      <c r="D46" s="15">
        <v>185</v>
      </c>
      <c r="E46" s="16">
        <v>22359872.71</v>
      </c>
      <c r="F46" s="16">
        <v>1165661.55</v>
      </c>
      <c r="G46" s="119">
        <f t="shared" si="1"/>
        <v>0.9478681491116592</v>
      </c>
      <c r="H46" s="18"/>
    </row>
    <row r="47" spans="1:8" ht="15.75">
      <c r="A47" s="45" t="s">
        <v>45</v>
      </c>
      <c r="B47" s="46"/>
      <c r="C47" s="14"/>
      <c r="D47" s="15">
        <v>10</v>
      </c>
      <c r="E47" s="16">
        <v>2696622</v>
      </c>
      <c r="F47" s="16">
        <v>85993.5</v>
      </c>
      <c r="G47" s="119">
        <f t="shared" si="1"/>
        <v>0.9681106584460113</v>
      </c>
      <c r="H47" s="18"/>
    </row>
    <row r="48" spans="1:8" ht="15.75">
      <c r="A48" s="45" t="s">
        <v>46</v>
      </c>
      <c r="B48" s="46"/>
      <c r="C48" s="14"/>
      <c r="D48" s="15">
        <v>132</v>
      </c>
      <c r="E48" s="16">
        <v>24076801.19</v>
      </c>
      <c r="F48" s="16">
        <v>1548852.88</v>
      </c>
      <c r="G48" s="119">
        <f t="shared" si="1"/>
        <v>0.9356703214942317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48</v>
      </c>
      <c r="B50" s="46"/>
      <c r="C50" s="14"/>
      <c r="D50" s="15">
        <v>26</v>
      </c>
      <c r="E50" s="16">
        <v>4000615</v>
      </c>
      <c r="F50" s="16">
        <v>245035</v>
      </c>
      <c r="G50" s="119">
        <f t="shared" si="1"/>
        <v>0.9387506670849357</v>
      </c>
      <c r="H50" s="18"/>
    </row>
    <row r="51" spans="1:8" ht="15.75">
      <c r="A51" s="45" t="s">
        <v>49</v>
      </c>
      <c r="B51" s="46"/>
      <c r="C51" s="14"/>
      <c r="D51" s="15">
        <v>2</v>
      </c>
      <c r="E51" s="16">
        <v>787000</v>
      </c>
      <c r="F51" s="16">
        <v>43160</v>
      </c>
      <c r="G51" s="119">
        <f t="shared" si="1"/>
        <v>0.9451588310038119</v>
      </c>
      <c r="H51" s="18"/>
    </row>
    <row r="52" spans="1:8" ht="15.75">
      <c r="A52" s="78" t="s">
        <v>50</v>
      </c>
      <c r="B52" s="46"/>
      <c r="C52" s="14"/>
      <c r="D52" s="15">
        <v>4</v>
      </c>
      <c r="E52" s="16">
        <v>590655</v>
      </c>
      <c r="F52" s="16">
        <v>22041</v>
      </c>
      <c r="G52" s="119">
        <f t="shared" si="1"/>
        <v>0.962683800187927</v>
      </c>
      <c r="H52" s="18"/>
    </row>
    <row r="53" spans="1:8" ht="15.75">
      <c r="A53" s="79" t="s">
        <v>73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130</v>
      </c>
      <c r="B54" s="46"/>
      <c r="C54" s="14"/>
      <c r="D54" s="15">
        <v>1496</v>
      </c>
      <c r="E54" s="16">
        <v>91933819.04</v>
      </c>
      <c r="F54" s="16">
        <v>10970253.31</v>
      </c>
      <c r="G54" s="119">
        <f t="shared" si="1"/>
        <v>0.8806722768122263</v>
      </c>
      <c r="H54" s="18"/>
    </row>
    <row r="55" spans="1:8" ht="15.75">
      <c r="A55" s="126" t="s">
        <v>131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51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53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54</v>
      </c>
      <c r="B62" s="28"/>
      <c r="C62" s="29"/>
      <c r="D62" s="30">
        <f>SUM(D44:D58)</f>
        <v>2003</v>
      </c>
      <c r="E62" s="31">
        <f>SUM(E44:E61)</f>
        <v>170989355.44</v>
      </c>
      <c r="F62" s="31">
        <f>SUM(F44:F61)</f>
        <v>15286941.17</v>
      </c>
      <c r="G62" s="111">
        <f>1-(+F62/E62)</f>
        <v>0.9105971179863055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6"/>
      <c r="D64" s="56"/>
      <c r="E64" s="56"/>
      <c r="F64" s="57">
        <f>F62+F39</f>
        <v>17220825.17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2015-08-07T12:38:24Z</dcterms:modified>
  <cp:category/>
  <cp:version/>
  <cp:contentType/>
  <cp:contentStatus/>
</cp:coreProperties>
</file>