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<sst xmlns="http://schemas.openxmlformats.org/spreadsheetml/2006/main" count="931" uniqueCount="149">
  <si>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</si>
  <si>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</si>
  <si>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</si>
  <si>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</si>
  <si>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</si>
  <si>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</si>
  <si>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</si>
  <si>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</si>
  <si>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</si>
  <si>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</si>
  <si>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</si>
  <si>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</si>
  <si>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</si>
  <si>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</si>
  <si>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</si>
  <si>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</si>
  <si>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</si>
  <si>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</si>
  <si>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</si>
  <si>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</si>
  <si>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</si>
  <si>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</si>
  <si>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</si>
  <si>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</si>
  <si>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</si>
  <si>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</si>
  <si>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</si>
  <si>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</si>
  <si>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</si>
  <si>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</si>
  <si>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</si>
  <si>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</si>
  <si>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</si>
  <si>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</si>
  <si>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</si>
  <si>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</si>
  <si>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</si>
  <si>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</si>
  <si>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</si>
  <si>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</si>
  <si>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</si>
  <si>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</si>
  <si>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</si>
  <si>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</si>
  <si>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</si>
  <si>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</si>
  <si>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</si>
  <si>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</si>
  <si>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</si>
  <si>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</si>
  <si>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</si>
  <si>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</si>
  <si>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</si>
  <si>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</si>
  <si>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</si>
  <si>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</si>
  <si>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</si>
  <si>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</si>
  <si>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</si>
  <si>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</si>
  <si>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</si>
  <si>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</si>
  <si>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</si>
  <si>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</si>
  <si>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</si>
  <si>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</si>
  <si>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</si>
  <si>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</si>
  <si>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</si>
  <si>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</si>
  <si>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</si>
  <si>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</si>
  <si>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</si>
  <si>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</si>
  <si>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</si>
  <si>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</si>
  <si>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</si>
  <si>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</si>
  <si>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</si>
  <si>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</si>
  <si>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</si>
  <si>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</si>
  <si>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</si>
  <si>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</si>
  <si>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</si>
  <si>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</si>
  <si>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</si>
  <si>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</si>
  <si>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</si>
  <si>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</si>
  <si>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</si>
  <si>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</si>
  <si>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</si>
  <si>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</si>
  <si>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</si>
  <si>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</si>
  <si>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</si>
  <si>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</si>
  <si>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</si>
  <si>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</si>
  <si>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</si>
  <si>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</si>
  <si>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</si>
  <si>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</si>
  <si>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</si>
  <si>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</si>
  <si>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</si>
  <si>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</si>
  <si>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</si>
  <si>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</si>
  <si>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</si>
  <si>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</si>
  <si>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</si>
  <si>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</si>
  <si>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</si>
  <si>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</si>
  <si>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</si>
  <si>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</si>
  <si>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</si>
  <si>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</si>
  <si>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</si>
  <si>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In Between BJ</t>
  </si>
  <si>
    <t xml:space="preserve">   65 to 5 BJ</t>
  </si>
  <si>
    <t xml:space="preserve">   Double Draw Poker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</si>
  <si>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</si>
  <si>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</si>
  <si>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</si>
  <si>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</si>
  <si>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3 to 1 Blackjack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</si>
  <si>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</si>
  <si>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</si>
  <si>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</si>
  <si>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</si>
  <si>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</si>
  <si>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</si>
  <si>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</si>
  <si>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</si>
  <si>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</si>
  <si>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</si>
  <si>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Buster Blackjack</t>
  </si>
  <si>
    <t xml:space="preserve">   Straight Up 21</t>
  </si>
  <si>
    <t xml:space="preserve">   3 Card Poker</t>
  </si>
  <si>
    <t xml:space="preserve">   Pick'Em Blackjack</t>
  </si>
  <si>
    <t xml:space="preserve">   DJ Wild</t>
  </si>
  <si>
    <t xml:space="preserve">   Mini Bac</t>
  </si>
  <si>
    <t xml:space="preserve">   Pick Em &amp; Bet Em BJ</t>
  </si>
  <si>
    <t xml:space="preserve">   Casino War</t>
  </si>
  <si>
    <t>MONTH ENDED:    JANUARY 2016</t>
  </si>
  <si>
    <t xml:space="preserve">   Texas Ultimate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</si>
</sst>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135</v>
      </c>
      <c r="B11" s="13"/>
      <c r="C11" s="14"/>
      <c r="D11" s="15">
        <v>5</v>
      </c>
      <c r="E11" s="16">
        <v>948233</v>
      </c>
      <c r="F11" s="16">
        <v>188935.5</v>
      </c>
      <c r="G11" s="17">
        <f>F11/E11</f>
        <v>0.19925007883083587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620358</v>
      </c>
      <c r="F18" s="16">
        <v>153207.5</v>
      </c>
      <c r="G18" s="17">
        <f>F18/E18</f>
        <v>0.2469662678646846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593823</v>
      </c>
      <c r="F20" s="16">
        <v>139453.5</v>
      </c>
      <c r="G20" s="17">
        <f>F20/E20</f>
        <v>0.23484017964949153</v>
      </c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>
        <v>4</v>
      </c>
      <c r="E23" s="16">
        <v>516946</v>
      </c>
      <c r="F23" s="16">
        <v>101879</v>
      </c>
      <c r="G23" s="17">
        <f>F23/E23</f>
        <v>0.1970786116925172</v>
      </c>
      <c r="H23" s="18"/>
    </row>
    <row r="24" spans="1:8" ht="15.75">
      <c r="A24" s="112" t="s">
        <v>24</v>
      </c>
      <c r="B24" s="13"/>
      <c r="C24" s="14"/>
      <c r="D24" s="15">
        <v>2</v>
      </c>
      <c r="E24" s="16">
        <v>201863</v>
      </c>
      <c r="F24" s="16">
        <v>53118.5</v>
      </c>
      <c r="G24" s="17">
        <f>F24/E24</f>
        <v>0.26314133843250126</v>
      </c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509252</v>
      </c>
      <c r="F25" s="16">
        <v>140801</v>
      </c>
      <c r="G25" s="17">
        <f>F25/E25</f>
        <v>0.2764859048172614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9">
        <v>102922</v>
      </c>
      <c r="F29" s="19">
        <v>31447.5</v>
      </c>
      <c r="G29" s="17">
        <f>F29/E29</f>
        <v>0.30554691902605857</v>
      </c>
      <c r="H29" s="18"/>
    </row>
    <row r="30" spans="1:8" ht="15.75">
      <c r="A30" s="114" t="s">
        <v>30</v>
      </c>
      <c r="B30" s="13"/>
      <c r="C30" s="14"/>
      <c r="D30" s="15">
        <v>1</v>
      </c>
      <c r="E30" s="19">
        <v>251994</v>
      </c>
      <c r="F30" s="16">
        <v>77905</v>
      </c>
      <c r="G30" s="17">
        <f>F30/E30</f>
        <v>0.3091541862107828</v>
      </c>
      <c r="H30" s="18"/>
    </row>
    <row r="31" spans="1:8" ht="15.75">
      <c r="A31" s="114" t="s">
        <v>31</v>
      </c>
      <c r="B31" s="13"/>
      <c r="C31" s="14"/>
      <c r="D31" s="15">
        <v>17</v>
      </c>
      <c r="E31" s="19">
        <v>2073424</v>
      </c>
      <c r="F31" s="19">
        <v>237250.5</v>
      </c>
      <c r="G31" s="17">
        <f>F31/E31</f>
        <v>0.11442449783546443</v>
      </c>
      <c r="H31" s="18"/>
    </row>
    <row r="32" spans="1:8" ht="15.75">
      <c r="A32" s="114" t="s">
        <v>32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125</v>
      </c>
      <c r="B33" s="13"/>
      <c r="C33" s="14"/>
      <c r="D33" s="15">
        <v>1</v>
      </c>
      <c r="E33" s="19">
        <v>175534</v>
      </c>
      <c r="F33" s="19">
        <v>70984</v>
      </c>
      <c r="G33" s="17">
        <f>F33/E33</f>
        <v>0.4043888933198127</v>
      </c>
      <c r="H33" s="18"/>
    </row>
    <row r="34" spans="1:8" ht="15.75">
      <c r="A34" s="114" t="s">
        <v>33</v>
      </c>
      <c r="B34" s="13"/>
      <c r="C34" s="14"/>
      <c r="D34" s="15">
        <v>1</v>
      </c>
      <c r="E34" s="19">
        <v>262892</v>
      </c>
      <c r="F34" s="19">
        <v>77030.36</v>
      </c>
      <c r="G34" s="17">
        <f>F34/E34</f>
        <v>0.2930114267455837</v>
      </c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37</v>
      </c>
      <c r="E39" s="31">
        <f>SUM(E9:E38)</f>
        <v>6257241</v>
      </c>
      <c r="F39" s="31">
        <f>SUM(F9:F38)</f>
        <v>1272012.36</v>
      </c>
      <c r="G39" s="32">
        <f>F39/E39</f>
        <v>0.20328645804117185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112</v>
      </c>
      <c r="E44" s="16">
        <v>9803333.4</v>
      </c>
      <c r="F44" s="16">
        <v>620002.55</v>
      </c>
      <c r="G44" s="17">
        <f>1-(+F44/E44)</f>
        <v>0.9367559456868008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176</v>
      </c>
      <c r="E46" s="16">
        <v>12106776.11</v>
      </c>
      <c r="F46" s="16">
        <v>822264.1</v>
      </c>
      <c r="G46" s="17">
        <f>1-(+F46/E46)</f>
        <v>0.9320823237723193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1275363</v>
      </c>
      <c r="F47" s="16">
        <v>59081.92</v>
      </c>
      <c r="G47" s="17">
        <f>1-(+F47/E47)</f>
        <v>0.9536744283784303</v>
      </c>
      <c r="H47" s="18"/>
    </row>
    <row r="48" spans="1:8" ht="15.75">
      <c r="A48" s="45" t="s">
        <v>46</v>
      </c>
      <c r="B48" s="46"/>
      <c r="C48" s="14"/>
      <c r="D48" s="15">
        <v>183</v>
      </c>
      <c r="E48" s="16">
        <v>13958414.69</v>
      </c>
      <c r="F48" s="16">
        <v>1133500.95</v>
      </c>
      <c r="G48" s="17">
        <f>1-(+F48/E48)</f>
        <v>0.9187944351007098</v>
      </c>
      <c r="H48" s="18"/>
    </row>
    <row r="49" spans="1:8" ht="15.75">
      <c r="A49" s="45" t="s">
        <v>47</v>
      </c>
      <c r="B49" s="46"/>
      <c r="C49" s="14"/>
      <c r="D49" s="15">
        <v>20</v>
      </c>
      <c r="E49" s="16">
        <v>2818413</v>
      </c>
      <c r="F49" s="16">
        <v>222793.6</v>
      </c>
      <c r="G49" s="17">
        <f>1-(+F49/E49)</f>
        <v>0.9209506910449249</v>
      </c>
      <c r="H49" s="18"/>
    </row>
    <row r="50" spans="1:8" ht="15.75">
      <c r="A50" s="45" t="s">
        <v>48</v>
      </c>
      <c r="B50" s="46"/>
      <c r="C50" s="14"/>
      <c r="D50" s="15">
        <v>9</v>
      </c>
      <c r="E50" s="16">
        <v>1576500</v>
      </c>
      <c r="F50" s="16">
        <v>120341.21</v>
      </c>
      <c r="G50" s="17">
        <f>1-(+F50/E50)</f>
        <v>0.9236655819854107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>
        <v>1</v>
      </c>
      <c r="E52" s="16">
        <v>75125</v>
      </c>
      <c r="F52" s="16">
        <v>23775</v>
      </c>
      <c r="G52" s="17">
        <f>1-(+F52/E52)</f>
        <v>0.6835274542429284</v>
      </c>
      <c r="H52" s="18"/>
    </row>
    <row r="53" spans="1:8" ht="15.75">
      <c r="A53" s="47" t="s">
        <v>73</v>
      </c>
      <c r="B53" s="48"/>
      <c r="C53" s="14"/>
      <c r="D53" s="15">
        <v>999</v>
      </c>
      <c r="E53" s="16">
        <v>72076635.49</v>
      </c>
      <c r="F53" s="16">
        <v>8267903.62</v>
      </c>
      <c r="G53" s="17">
        <f>1-(+F53/E53)</f>
        <v>0.8852901004078207</v>
      </c>
      <c r="H53" s="18"/>
    </row>
    <row r="54" spans="1:8" ht="15.75">
      <c r="A54" s="47" t="s">
        <v>74</v>
      </c>
      <c r="B54" s="48"/>
      <c r="C54" s="14"/>
      <c r="D54" s="15">
        <v>8</v>
      </c>
      <c r="E54" s="16">
        <v>108960.94</v>
      </c>
      <c r="F54" s="16">
        <v>14138.94</v>
      </c>
      <c r="G54" s="17">
        <f>1-(+F54/E54)</f>
        <v>0.8702384542570943</v>
      </c>
      <c r="H54" s="18"/>
    </row>
    <row r="55" spans="1:8" ht="15">
      <c r="A55" s="49" t="s">
        <v>51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36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1517</v>
      </c>
      <c r="E60" s="31">
        <f>SUM(E44:E59)</f>
        <v>113799521.63</v>
      </c>
      <c r="F60" s="31">
        <f>SUM(F44:F59)</f>
        <v>11283801.889999999</v>
      </c>
      <c r="G60" s="32">
        <f>1-(+F60/E60)</f>
        <v>0.9008449092898001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55</v>
      </c>
      <c r="B62" s="56"/>
      <c r="C62" s="56"/>
      <c r="D62" s="56"/>
      <c r="E62" s="56"/>
      <c r="F62" s="57">
        <f>F60+F39</f>
        <v>12555814.249999998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3</v>
      </c>
      <c r="E9" s="16">
        <v>573345</v>
      </c>
      <c r="F9" s="16">
        <v>421021.5</v>
      </c>
      <c r="G9" s="119">
        <f>F9/E9</f>
        <v>0.734324882923894</v>
      </c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1175200</v>
      </c>
      <c r="F10" s="16">
        <v>198060.5</v>
      </c>
      <c r="G10" s="119">
        <f>F10/E10</f>
        <v>0.16853344111640572</v>
      </c>
      <c r="H10" s="18"/>
    </row>
    <row r="11" spans="1:8" ht="15.75">
      <c r="A11" s="112" t="s">
        <v>115</v>
      </c>
      <c r="B11" s="13"/>
      <c r="C11" s="14"/>
      <c r="D11" s="15">
        <v>1</v>
      </c>
      <c r="E11" s="16">
        <v>11606</v>
      </c>
      <c r="F11" s="16">
        <v>6981</v>
      </c>
      <c r="G11" s="119">
        <f>F11/E11</f>
        <v>0.6014992245390315</v>
      </c>
      <c r="H11" s="18"/>
    </row>
    <row r="12" spans="1:8" ht="15.75">
      <c r="A12" s="112" t="s">
        <v>30</v>
      </c>
      <c r="B12" s="13"/>
      <c r="C12" s="14"/>
      <c r="D12" s="15"/>
      <c r="E12" s="16"/>
      <c r="F12" s="16"/>
      <c r="G12" s="119"/>
      <c r="H12" s="18"/>
    </row>
    <row r="13" spans="1:8" ht="15.75">
      <c r="A13" s="112" t="s">
        <v>90</v>
      </c>
      <c r="B13" s="13"/>
      <c r="C13" s="14"/>
      <c r="D13" s="15">
        <v>9</v>
      </c>
      <c r="E13" s="16">
        <v>578431</v>
      </c>
      <c r="F13" s="16">
        <v>133245.5</v>
      </c>
      <c r="G13" s="119">
        <f>F13/E13</f>
        <v>0.2303567754840249</v>
      </c>
      <c r="H13" s="18"/>
    </row>
    <row r="14" spans="1:8" ht="15.75">
      <c r="A14" s="112" t="s">
        <v>135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138</v>
      </c>
      <c r="B15" s="13"/>
      <c r="C15" s="14"/>
      <c r="D15" s="15">
        <v>11</v>
      </c>
      <c r="E15" s="16">
        <v>2723435</v>
      </c>
      <c r="F15" s="16">
        <v>328724.5</v>
      </c>
      <c r="G15" s="119">
        <f>F15/E15</f>
        <v>0.12070216472946849</v>
      </c>
      <c r="H15" s="18"/>
    </row>
    <row r="16" spans="1:8" ht="15.75">
      <c r="A16" s="112" t="s">
        <v>114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96</v>
      </c>
      <c r="B17" s="13"/>
      <c r="C17" s="14"/>
      <c r="D17" s="15">
        <v>3</v>
      </c>
      <c r="E17" s="16">
        <v>795719</v>
      </c>
      <c r="F17" s="16">
        <v>151871</v>
      </c>
      <c r="G17" s="119">
        <f aca="true" t="shared" si="0" ref="G17:G22">F17/E17</f>
        <v>0.19086009005691706</v>
      </c>
      <c r="H17" s="18"/>
    </row>
    <row r="18" spans="1:8" ht="15.75">
      <c r="A18" s="112" t="s">
        <v>144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1190547</v>
      </c>
      <c r="F19" s="16">
        <v>235848</v>
      </c>
      <c r="G19" s="119">
        <f t="shared" si="0"/>
        <v>0.19810053698006042</v>
      </c>
      <c r="H19" s="18"/>
    </row>
    <row r="20" spans="1:8" ht="15.75">
      <c r="A20" s="112" t="s">
        <v>71</v>
      </c>
      <c r="B20" s="13"/>
      <c r="C20" s="14"/>
      <c r="D20" s="15">
        <v>1</v>
      </c>
      <c r="E20" s="16">
        <v>94200</v>
      </c>
      <c r="F20" s="16">
        <v>15103</v>
      </c>
      <c r="G20" s="119">
        <f t="shared" si="0"/>
        <v>0.16032908704883228</v>
      </c>
      <c r="H20" s="18"/>
    </row>
    <row r="21" spans="1:8" ht="15.75">
      <c r="A21" s="112" t="s">
        <v>142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22</v>
      </c>
      <c r="B22" s="13"/>
      <c r="C22" s="14"/>
      <c r="D22" s="15">
        <v>1</v>
      </c>
      <c r="E22" s="16">
        <v>71842</v>
      </c>
      <c r="F22" s="16">
        <v>12564</v>
      </c>
      <c r="G22" s="119">
        <f t="shared" si="0"/>
        <v>0.17488377272347652</v>
      </c>
      <c r="H22" s="18"/>
    </row>
    <row r="23" spans="1:8" ht="15.75">
      <c r="A23" s="112" t="s">
        <v>139</v>
      </c>
      <c r="B23" s="13"/>
      <c r="C23" s="14"/>
      <c r="D23" s="15">
        <v>4</v>
      </c>
      <c r="E23" s="16">
        <v>161785</v>
      </c>
      <c r="F23" s="16">
        <v>10594.5</v>
      </c>
      <c r="G23" s="119">
        <f>F23/E23</f>
        <v>0.06548505732917143</v>
      </c>
      <c r="H23" s="18"/>
    </row>
    <row r="24" spans="1:8" ht="15.75">
      <c r="A24" s="112" t="s">
        <v>98</v>
      </c>
      <c r="B24" s="13"/>
      <c r="C24" s="14"/>
      <c r="D24" s="15">
        <v>8</v>
      </c>
      <c r="E24" s="16">
        <v>24164</v>
      </c>
      <c r="F24" s="16">
        <v>8746.5</v>
      </c>
      <c r="G24" s="119">
        <f>F24/E24</f>
        <v>0.3619640787949015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6">
        <v>816568</v>
      </c>
      <c r="F25" s="16">
        <v>184622</v>
      </c>
      <c r="G25" s="119">
        <f>F25/E25</f>
        <v>0.22609507107797513</v>
      </c>
      <c r="H25" s="18"/>
    </row>
    <row r="26" spans="1:8" ht="15.75">
      <c r="A26" s="113" t="s">
        <v>26</v>
      </c>
      <c r="B26" s="13"/>
      <c r="C26" s="14"/>
      <c r="D26" s="15">
        <v>13</v>
      </c>
      <c r="E26" s="16">
        <v>159004</v>
      </c>
      <c r="F26" s="16">
        <v>159004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35278</v>
      </c>
      <c r="F28" s="16">
        <v>16378</v>
      </c>
      <c r="G28" s="119">
        <f aca="true" t="shared" si="1" ref="G28:G35">F28/E28</f>
        <v>0.4642553432734282</v>
      </c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155916</v>
      </c>
      <c r="F29" s="16">
        <v>54739.66</v>
      </c>
      <c r="G29" s="119">
        <f t="shared" si="1"/>
        <v>0.3510843018035353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6">
        <v>159496</v>
      </c>
      <c r="F30" s="16">
        <v>45760</v>
      </c>
      <c r="G30" s="119">
        <f t="shared" si="1"/>
        <v>0.28690374680242764</v>
      </c>
      <c r="H30" s="18"/>
    </row>
    <row r="31" spans="1:8" ht="15.75">
      <c r="A31" s="114" t="s">
        <v>99</v>
      </c>
      <c r="B31" s="13"/>
      <c r="C31" s="14"/>
      <c r="D31" s="15">
        <v>1</v>
      </c>
      <c r="E31" s="16">
        <v>138565</v>
      </c>
      <c r="F31" s="16">
        <v>40791.5</v>
      </c>
      <c r="G31" s="119">
        <f t="shared" si="1"/>
        <v>0.29438530653483924</v>
      </c>
      <c r="H31" s="18"/>
    </row>
    <row r="32" spans="1:8" ht="15.75">
      <c r="A32" s="114" t="s">
        <v>143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435838</v>
      </c>
      <c r="F33" s="16">
        <v>131146.05</v>
      </c>
      <c r="G33" s="119">
        <f t="shared" si="1"/>
        <v>0.30090549699659047</v>
      </c>
      <c r="H33" s="18"/>
    </row>
    <row r="34" spans="1:8" ht="15.75">
      <c r="A34" s="114" t="s">
        <v>94</v>
      </c>
      <c r="B34" s="13"/>
      <c r="C34" s="14"/>
      <c r="D34" s="15">
        <v>4</v>
      </c>
      <c r="E34" s="16">
        <v>1943745</v>
      </c>
      <c r="F34" s="16">
        <v>354645.5</v>
      </c>
      <c r="G34" s="119">
        <f t="shared" si="1"/>
        <v>0.18245474586429805</v>
      </c>
      <c r="H34" s="18"/>
    </row>
    <row r="35" spans="1:8" ht="15">
      <c r="A35" s="20" t="s">
        <v>34</v>
      </c>
      <c r="B35" s="13"/>
      <c r="C35" s="14"/>
      <c r="D35" s="21"/>
      <c r="E35" s="70">
        <v>15660</v>
      </c>
      <c r="F35" s="16">
        <v>3132</v>
      </c>
      <c r="G35" s="120">
        <f t="shared" si="1"/>
        <v>0.2</v>
      </c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73</v>
      </c>
      <c r="E39" s="31">
        <f>SUM(E9:E38)</f>
        <v>11260344</v>
      </c>
      <c r="F39" s="31">
        <f>SUM(F9:F38)</f>
        <v>2512978.71</v>
      </c>
      <c r="G39" s="107">
        <f>F39/E39</f>
        <v>0.22317068732536058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89</v>
      </c>
      <c r="E44" s="122">
        <v>8001346.95</v>
      </c>
      <c r="F44" s="16">
        <v>341868.05</v>
      </c>
      <c r="G44" s="119">
        <f>1-(+F44/E44)</f>
        <v>0.9572736875258234</v>
      </c>
      <c r="H44" s="18"/>
    </row>
    <row r="45" spans="1:8" ht="15.75">
      <c r="A45" s="45" t="s">
        <v>43</v>
      </c>
      <c r="B45" s="46"/>
      <c r="C45" s="14"/>
      <c r="D45" s="15">
        <v>3</v>
      </c>
      <c r="E45" s="122">
        <v>355180.6</v>
      </c>
      <c r="F45" s="16">
        <v>31239.6</v>
      </c>
      <c r="G45" s="119">
        <f>1-(+F45/E45)</f>
        <v>0.9120458718747589</v>
      </c>
      <c r="H45" s="18"/>
    </row>
    <row r="46" spans="1:8" ht="15.75">
      <c r="A46" s="45" t="s">
        <v>44</v>
      </c>
      <c r="B46" s="46"/>
      <c r="C46" s="14"/>
      <c r="D46" s="15">
        <v>225</v>
      </c>
      <c r="E46" s="122">
        <v>9325152.45</v>
      </c>
      <c r="F46" s="16">
        <v>550600.65</v>
      </c>
      <c r="G46" s="119">
        <f>1-(+F46/E46)</f>
        <v>0.9409553191808676</v>
      </c>
      <c r="H46" s="18"/>
    </row>
    <row r="47" spans="1:8" ht="15.75">
      <c r="A47" s="45" t="s">
        <v>45</v>
      </c>
      <c r="B47" s="46"/>
      <c r="C47" s="14"/>
      <c r="D47" s="15">
        <v>4</v>
      </c>
      <c r="E47" s="122">
        <v>650205.5</v>
      </c>
      <c r="F47" s="16">
        <v>21980</v>
      </c>
      <c r="G47" s="119">
        <f>1-(+F47/E47)</f>
        <v>0.9661953028696312</v>
      </c>
      <c r="H47" s="18"/>
    </row>
    <row r="48" spans="1:8" ht="15.75">
      <c r="A48" s="45" t="s">
        <v>46</v>
      </c>
      <c r="B48" s="46"/>
      <c r="C48" s="14"/>
      <c r="D48" s="15">
        <v>110</v>
      </c>
      <c r="E48" s="122">
        <v>7455801.49</v>
      </c>
      <c r="F48" s="16">
        <v>597106.86</v>
      </c>
      <c r="G48" s="119">
        <f aca="true" t="shared" si="2" ref="G48:G54">1-(+F48/E48)</f>
        <v>0.9199137931983755</v>
      </c>
      <c r="H48" s="18"/>
    </row>
    <row r="49" spans="1:8" ht="15.75">
      <c r="A49" s="45" t="s">
        <v>47</v>
      </c>
      <c r="B49" s="46"/>
      <c r="C49" s="14"/>
      <c r="D49" s="15">
        <v>4</v>
      </c>
      <c r="E49" s="122">
        <v>1509504</v>
      </c>
      <c r="F49" s="16">
        <v>21983</v>
      </c>
      <c r="G49" s="119">
        <f t="shared" si="2"/>
        <v>0.9854369382260663</v>
      </c>
      <c r="H49" s="18"/>
    </row>
    <row r="50" spans="1:8" ht="15.75">
      <c r="A50" s="45" t="s">
        <v>48</v>
      </c>
      <c r="B50" s="46"/>
      <c r="C50" s="14"/>
      <c r="D50" s="15">
        <v>29</v>
      </c>
      <c r="E50" s="122">
        <v>1819690</v>
      </c>
      <c r="F50" s="16">
        <v>131488.05</v>
      </c>
      <c r="G50" s="119">
        <f t="shared" si="2"/>
        <v>0.9277415109166947</v>
      </c>
      <c r="H50" s="18"/>
    </row>
    <row r="51" spans="1:8" ht="15.75">
      <c r="A51" s="45" t="s">
        <v>49</v>
      </c>
      <c r="B51" s="46"/>
      <c r="C51" s="14"/>
      <c r="D51" s="15">
        <v>4</v>
      </c>
      <c r="E51" s="122">
        <v>419070</v>
      </c>
      <c r="F51" s="16">
        <v>45440</v>
      </c>
      <c r="G51" s="119">
        <f t="shared" si="2"/>
        <v>0.8915694275419381</v>
      </c>
      <c r="H51" s="18"/>
    </row>
    <row r="52" spans="1:8" ht="15.75">
      <c r="A52" s="78" t="s">
        <v>50</v>
      </c>
      <c r="B52" s="46"/>
      <c r="C52" s="14"/>
      <c r="D52" s="15">
        <v>13</v>
      </c>
      <c r="E52" s="122">
        <v>663425</v>
      </c>
      <c r="F52" s="16">
        <v>37675</v>
      </c>
      <c r="G52" s="119">
        <f t="shared" si="2"/>
        <v>0.9432113652635943</v>
      </c>
      <c r="H52" s="18"/>
    </row>
    <row r="53" spans="1:8" ht="15.75">
      <c r="A53" s="79" t="s">
        <v>72</v>
      </c>
      <c r="B53" s="46"/>
      <c r="C53" s="14"/>
      <c r="D53" s="15">
        <v>1</v>
      </c>
      <c r="E53" s="122">
        <v>24400</v>
      </c>
      <c r="F53" s="16">
        <v>600</v>
      </c>
      <c r="G53" s="119">
        <f t="shared" si="2"/>
        <v>0.9754098360655737</v>
      </c>
      <c r="H53" s="18"/>
    </row>
    <row r="54" spans="1:8" ht="15.75">
      <c r="A54" s="45" t="s">
        <v>126</v>
      </c>
      <c r="B54" s="46"/>
      <c r="C54" s="14"/>
      <c r="D54" s="15">
        <v>1287</v>
      </c>
      <c r="E54" s="122">
        <v>60130850.74</v>
      </c>
      <c r="F54" s="16">
        <v>6770336.63</v>
      </c>
      <c r="G54" s="119">
        <f t="shared" si="2"/>
        <v>0.887406604984282</v>
      </c>
      <c r="H54" s="18"/>
    </row>
    <row r="55" spans="1:8" ht="15.75">
      <c r="A55" s="126" t="s">
        <v>127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1769</v>
      </c>
      <c r="E62" s="31">
        <f>SUM(E44:E61)</f>
        <v>90354626.73</v>
      </c>
      <c r="F62" s="31">
        <f>SUM(F44:F61)</f>
        <v>8550317.84</v>
      </c>
      <c r="G62" s="111">
        <f>1-(+F62/E62)</f>
        <v>0.9053693413448514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11063296.55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6</v>
      </c>
      <c r="E9" s="121">
        <v>269886</v>
      </c>
      <c r="F9" s="16">
        <v>53840</v>
      </c>
      <c r="G9" s="119">
        <f>F9/E9</f>
        <v>0.19949163720978488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475913</v>
      </c>
      <c r="F10" s="16">
        <v>100064</v>
      </c>
      <c r="G10" s="119">
        <f>F10/E10</f>
        <v>0.21025691670536423</v>
      </c>
      <c r="H10" s="18"/>
    </row>
    <row r="11" spans="1:8" ht="15.75">
      <c r="A11" s="112" t="s">
        <v>89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165976</v>
      </c>
      <c r="F12" s="16">
        <v>29565.5</v>
      </c>
      <c r="G12" s="119">
        <f>F12/E12</f>
        <v>0.1781311755916518</v>
      </c>
      <c r="H12" s="18"/>
    </row>
    <row r="13" spans="1:8" ht="15.75">
      <c r="A13" s="112" t="s">
        <v>90</v>
      </c>
      <c r="B13" s="13"/>
      <c r="C13" s="14"/>
      <c r="D13" s="15">
        <v>4</v>
      </c>
      <c r="E13" s="121">
        <v>846843</v>
      </c>
      <c r="F13" s="16">
        <v>143596</v>
      </c>
      <c r="G13" s="119">
        <f>F13/E13</f>
        <v>0.16956625962545596</v>
      </c>
      <c r="H13" s="18"/>
    </row>
    <row r="14" spans="1:8" ht="15.75">
      <c r="A14" s="112" t="s">
        <v>123</v>
      </c>
      <c r="B14" s="13"/>
      <c r="C14" s="14"/>
      <c r="D14" s="15">
        <v>1</v>
      </c>
      <c r="E14" s="121">
        <v>121371</v>
      </c>
      <c r="F14" s="16">
        <v>11556</v>
      </c>
      <c r="G14" s="119">
        <f>F14/E14</f>
        <v>0.095212200608053</v>
      </c>
      <c r="H14" s="18"/>
    </row>
    <row r="15" spans="1:8" ht="15.75">
      <c r="A15" s="112" t="s">
        <v>78</v>
      </c>
      <c r="B15" s="13"/>
      <c r="C15" s="14"/>
      <c r="D15" s="15"/>
      <c r="E15" s="121"/>
      <c r="F15" s="16"/>
      <c r="G15" s="119"/>
      <c r="H15" s="18"/>
    </row>
    <row r="16" spans="1:8" ht="15.75">
      <c r="A16" s="112" t="s">
        <v>16</v>
      </c>
      <c r="B16" s="13"/>
      <c r="C16" s="14"/>
      <c r="D16" s="15">
        <v>1</v>
      </c>
      <c r="E16" s="121">
        <v>47300</v>
      </c>
      <c r="F16" s="16">
        <v>18159</v>
      </c>
      <c r="G16" s="119">
        <f>F16/E16</f>
        <v>0.3839112050739958</v>
      </c>
      <c r="H16" s="18"/>
    </row>
    <row r="17" spans="1:8" ht="15.75">
      <c r="A17" s="112" t="s">
        <v>23</v>
      </c>
      <c r="B17" s="13"/>
      <c r="C17" s="14"/>
      <c r="D17" s="15"/>
      <c r="E17" s="121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1</v>
      </c>
      <c r="E18" s="121">
        <v>421293</v>
      </c>
      <c r="F18" s="16">
        <v>100673</v>
      </c>
      <c r="G18" s="119">
        <f>F18/E18</f>
        <v>0.23896195759245942</v>
      </c>
      <c r="H18" s="18"/>
    </row>
    <row r="19" spans="1:8" ht="15.75">
      <c r="A19" s="112" t="s">
        <v>19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71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91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125</v>
      </c>
      <c r="B22" s="13"/>
      <c r="C22" s="14"/>
      <c r="D22" s="15"/>
      <c r="E22" s="121"/>
      <c r="F22" s="16"/>
      <c r="G22" s="119"/>
      <c r="H22" s="18"/>
    </row>
    <row r="23" spans="1:8" ht="15.75">
      <c r="A23" s="112" t="s">
        <v>87</v>
      </c>
      <c r="B23" s="13"/>
      <c r="C23" s="14"/>
      <c r="D23" s="15">
        <v>1</v>
      </c>
      <c r="E23" s="121">
        <v>33475</v>
      </c>
      <c r="F23" s="16">
        <v>12784</v>
      </c>
      <c r="G23" s="119">
        <f>F23/E23</f>
        <v>0.3818969380134429</v>
      </c>
      <c r="H23" s="18"/>
    </row>
    <row r="24" spans="1:8" ht="15.75">
      <c r="A24" s="112" t="s">
        <v>92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1</v>
      </c>
      <c r="E25" s="121">
        <v>60630</v>
      </c>
      <c r="F25" s="16">
        <v>10877.5</v>
      </c>
      <c r="G25" s="119">
        <f>F25/E25</f>
        <v>0.1794078838858651</v>
      </c>
      <c r="H25" s="18"/>
    </row>
    <row r="26" spans="1:8" ht="15.75">
      <c r="A26" s="113" t="s">
        <v>26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134</v>
      </c>
      <c r="B30" s="13"/>
      <c r="C30" s="14"/>
      <c r="D30" s="15">
        <v>1</v>
      </c>
      <c r="E30" s="16">
        <v>99706</v>
      </c>
      <c r="F30" s="16">
        <v>15049</v>
      </c>
      <c r="G30" s="119">
        <f>F30/E30</f>
        <v>0.1509337452109201</v>
      </c>
      <c r="H30" s="18"/>
    </row>
    <row r="31" spans="1:8" ht="15.75">
      <c r="A31" s="114" t="s">
        <v>93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121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94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34</v>
      </c>
      <c r="B35" s="13"/>
      <c r="C35" s="14"/>
      <c r="D35" s="21"/>
      <c r="E35" s="70">
        <v>2730</v>
      </c>
      <c r="F35" s="16"/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20</v>
      </c>
      <c r="E39" s="31">
        <f>SUM(E9:E38)</f>
        <v>2545123</v>
      </c>
      <c r="F39" s="31">
        <f>SUM(F9:F38)</f>
        <v>496164</v>
      </c>
      <c r="G39" s="107">
        <f>F39/E39</f>
        <v>0.19494696327053743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24</v>
      </c>
      <c r="E44" s="16">
        <v>3315626.55</v>
      </c>
      <c r="F44" s="16">
        <v>195033.7</v>
      </c>
      <c r="G44" s="119">
        <f>1-(+F44/E44)</f>
        <v>0.9411774224090467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180</v>
      </c>
      <c r="E46" s="16">
        <v>12497404.25</v>
      </c>
      <c r="F46" s="16">
        <v>929603.04</v>
      </c>
      <c r="G46" s="119">
        <f aca="true" t="shared" si="0" ref="G46:G52">1-(+F46/E46)</f>
        <v>0.9256163102829934</v>
      </c>
      <c r="H46" s="18"/>
    </row>
    <row r="47" spans="1:8" ht="15.75">
      <c r="A47" s="45" t="s">
        <v>45</v>
      </c>
      <c r="B47" s="46"/>
      <c r="C47" s="14"/>
      <c r="D47" s="15">
        <v>33</v>
      </c>
      <c r="E47" s="16">
        <v>2215542</v>
      </c>
      <c r="F47" s="16">
        <v>182979.23</v>
      </c>
      <c r="G47" s="119">
        <f t="shared" si="0"/>
        <v>0.9174110759353693</v>
      </c>
      <c r="H47" s="18"/>
    </row>
    <row r="48" spans="1:8" ht="15.75">
      <c r="A48" s="45" t="s">
        <v>46</v>
      </c>
      <c r="B48" s="46"/>
      <c r="C48" s="14"/>
      <c r="D48" s="15">
        <v>152</v>
      </c>
      <c r="E48" s="16">
        <v>11562186.4</v>
      </c>
      <c r="F48" s="16">
        <v>1114137.61</v>
      </c>
      <c r="G48" s="119">
        <f t="shared" si="0"/>
        <v>0.9036395391446033</v>
      </c>
      <c r="H48" s="18"/>
    </row>
    <row r="49" spans="1:8" ht="15.75">
      <c r="A49" s="45" t="s">
        <v>47</v>
      </c>
      <c r="B49" s="46"/>
      <c r="C49" s="14"/>
      <c r="D49" s="15">
        <v>6</v>
      </c>
      <c r="E49" s="16">
        <v>2256176</v>
      </c>
      <c r="F49" s="16">
        <v>22974</v>
      </c>
      <c r="G49" s="119">
        <f t="shared" si="0"/>
        <v>0.9898172837580047</v>
      </c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1070075</v>
      </c>
      <c r="F50" s="16">
        <v>87450</v>
      </c>
      <c r="G50" s="119">
        <f t="shared" si="0"/>
        <v>0.9182767563021283</v>
      </c>
      <c r="H50" s="18"/>
    </row>
    <row r="51" spans="1:8" ht="15.75">
      <c r="A51" s="45" t="s">
        <v>49</v>
      </c>
      <c r="B51" s="46"/>
      <c r="C51" s="14"/>
      <c r="D51" s="15">
        <v>1</v>
      </c>
      <c r="E51" s="16">
        <v>232280</v>
      </c>
      <c r="F51" s="16">
        <v>19070</v>
      </c>
      <c r="G51" s="119">
        <f t="shared" si="0"/>
        <v>0.9179008093680041</v>
      </c>
      <c r="H51" s="18"/>
    </row>
    <row r="52" spans="1:8" ht="15.75">
      <c r="A52" s="78" t="s">
        <v>50</v>
      </c>
      <c r="B52" s="46"/>
      <c r="C52" s="14"/>
      <c r="D52" s="15">
        <v>1</v>
      </c>
      <c r="E52" s="16">
        <v>318400</v>
      </c>
      <c r="F52" s="16">
        <v>-10950</v>
      </c>
      <c r="G52" s="119">
        <f t="shared" si="0"/>
        <v>1.0343907035175879</v>
      </c>
      <c r="H52" s="18"/>
    </row>
    <row r="53" spans="1:8" ht="15.75">
      <c r="A53" s="79" t="s">
        <v>72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126</v>
      </c>
      <c r="B54" s="46"/>
      <c r="C54" s="14"/>
      <c r="D54" s="15">
        <v>532</v>
      </c>
      <c r="E54" s="16">
        <v>28817556.78</v>
      </c>
      <c r="F54" s="16">
        <v>3498606.07</v>
      </c>
      <c r="G54" s="119">
        <f>1-(+F54/E54)</f>
        <v>0.8785946325460836</v>
      </c>
      <c r="H54" s="18"/>
    </row>
    <row r="55" spans="1:8" ht="15.75">
      <c r="A55" s="126" t="s">
        <v>127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54</v>
      </c>
      <c r="B61" s="28"/>
      <c r="C61" s="56"/>
      <c r="D61" s="30">
        <f>SUM(D44:D57)</f>
        <v>933</v>
      </c>
      <c r="E61" s="31">
        <f>SUM(E44:E60)</f>
        <v>62285246.980000004</v>
      </c>
      <c r="F61" s="31">
        <f>SUM(F44:F60)</f>
        <v>6038903.65</v>
      </c>
      <c r="G61" s="111">
        <f>1-(+F61/E61)</f>
        <v>0.9030443974647944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55</v>
      </c>
      <c r="B63" s="60"/>
      <c r="C63" s="60"/>
      <c r="D63" s="56"/>
      <c r="E63" s="56"/>
      <c r="F63" s="57">
        <f>F61+F39</f>
        <v>6535067.65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59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85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124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30</v>
      </c>
      <c r="B17" s="13"/>
      <c r="C17" s="14"/>
      <c r="D17" s="15">
        <v>1</v>
      </c>
      <c r="E17" s="16">
        <v>141374</v>
      </c>
      <c r="F17" s="16">
        <v>59137</v>
      </c>
      <c r="G17" s="17">
        <f>F17/E17</f>
        <v>0.4183018093850354</v>
      </c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185647</v>
      </c>
      <c r="F18" s="16">
        <v>75091</v>
      </c>
      <c r="G18" s="17">
        <f>F18/E18</f>
        <v>0.4044827010401461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87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74182</v>
      </c>
      <c r="F25" s="16">
        <v>26174.5</v>
      </c>
      <c r="G25" s="17">
        <f>F25/E25</f>
        <v>0.35284165970181447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114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33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63</v>
      </c>
      <c r="B32" s="13"/>
      <c r="C32" s="14"/>
      <c r="D32" s="15">
        <v>1</v>
      </c>
      <c r="E32" s="16">
        <v>116321</v>
      </c>
      <c r="F32" s="16">
        <v>31977</v>
      </c>
      <c r="G32" s="17">
        <f>F32/E32</f>
        <v>0.274903069952975</v>
      </c>
      <c r="H32" s="18"/>
    </row>
    <row r="33" spans="1:8" ht="15.75">
      <c r="A33" s="114" t="s">
        <v>79</v>
      </c>
      <c r="B33" s="13"/>
      <c r="C33" s="14"/>
      <c r="D33" s="15">
        <v>5</v>
      </c>
      <c r="E33" s="16">
        <v>397112</v>
      </c>
      <c r="F33" s="16">
        <v>63021</v>
      </c>
      <c r="G33" s="17">
        <f>F33/E33</f>
        <v>0.15869830173855234</v>
      </c>
      <c r="H33" s="18"/>
    </row>
    <row r="34" spans="1:8" ht="15.75">
      <c r="A34" s="114" t="s">
        <v>68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10</v>
      </c>
      <c r="E39" s="31">
        <f>SUM(E9:E38)</f>
        <v>914636</v>
      </c>
      <c r="F39" s="31">
        <f>SUM(F9:F38)</f>
        <v>255400.5</v>
      </c>
      <c r="G39" s="32">
        <f>F39/E39</f>
        <v>0.27923731407904345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29</v>
      </c>
      <c r="E44" s="16">
        <v>2086893.1</v>
      </c>
      <c r="F44" s="16">
        <v>83549.32</v>
      </c>
      <c r="G44" s="17">
        <f>1-(+F44/E44)</f>
        <v>0.9599647341782864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55</v>
      </c>
      <c r="E46" s="16">
        <v>3811220.75</v>
      </c>
      <c r="F46" s="16">
        <v>237491.67</v>
      </c>
      <c r="G46" s="17">
        <f>1-(+F46/E46)</f>
        <v>0.9376861941151008</v>
      </c>
      <c r="H46" s="18"/>
    </row>
    <row r="47" spans="1:8" ht="15.75">
      <c r="A47" s="45" t="s">
        <v>45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46</v>
      </c>
      <c r="B48" s="46"/>
      <c r="C48" s="14"/>
      <c r="D48" s="15">
        <v>30</v>
      </c>
      <c r="E48" s="16">
        <v>3247762.56</v>
      </c>
      <c r="F48" s="16">
        <v>199150.56</v>
      </c>
      <c r="G48" s="17">
        <f>1-(+F48/E48)</f>
        <v>0.9386806897607687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278470</v>
      </c>
      <c r="F50" s="16">
        <v>37925</v>
      </c>
      <c r="G50" s="17">
        <f>1-(+F50/E50)</f>
        <v>0.8638093870075771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73</v>
      </c>
      <c r="B53" s="48"/>
      <c r="C53" s="14"/>
      <c r="D53" s="123">
        <v>391</v>
      </c>
      <c r="E53" s="124">
        <v>22825105.31</v>
      </c>
      <c r="F53" s="124">
        <v>2419049.57</v>
      </c>
      <c r="G53" s="17">
        <f>1-(+F53/E53)</f>
        <v>0.8940180324626945</v>
      </c>
      <c r="H53" s="18"/>
    </row>
    <row r="54" spans="1:8" ht="15.75">
      <c r="A54" s="45" t="s">
        <v>74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509</v>
      </c>
      <c r="E60" s="31">
        <f>SUM(E44:E59)</f>
        <v>32249451.72</v>
      </c>
      <c r="F60" s="31">
        <f>SUM(F44:F59)</f>
        <v>2977166.12</v>
      </c>
      <c r="G60" s="32">
        <f>1-(F60/E60)</f>
        <v>0.9076832020014262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3232566.62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JANUARY 2016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116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457126</v>
      </c>
      <c r="F10" s="16">
        <v>14496.5</v>
      </c>
      <c r="G10" s="17">
        <f>F10/E10</f>
        <v>0.031712263139703274</v>
      </c>
      <c r="H10" s="103"/>
    </row>
    <row r="11" spans="1:8" ht="15.75">
      <c r="A11" s="112" t="s">
        <v>62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77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17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79</v>
      </c>
      <c r="B14" s="13"/>
      <c r="C14" s="14"/>
      <c r="D14" s="15">
        <v>11</v>
      </c>
      <c r="E14" s="16">
        <v>982256</v>
      </c>
      <c r="F14" s="16">
        <v>161647.5</v>
      </c>
      <c r="G14" s="17">
        <f>F14/E14</f>
        <v>0.16456758726849213</v>
      </c>
      <c r="H14" s="103"/>
    </row>
    <row r="15" spans="1:8" ht="15.75">
      <c r="A15" s="112" t="s">
        <v>30</v>
      </c>
      <c r="B15" s="13"/>
      <c r="C15" s="14"/>
      <c r="D15" s="15">
        <v>2</v>
      </c>
      <c r="E15" s="16">
        <v>332261</v>
      </c>
      <c r="F15" s="16">
        <v>99425</v>
      </c>
      <c r="G15" s="17">
        <f>F15/E15</f>
        <v>0.29923764751204623</v>
      </c>
      <c r="H15" s="103"/>
    </row>
    <row r="16" spans="1:8" ht="15.75">
      <c r="A16" s="112" t="s">
        <v>80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125</v>
      </c>
      <c r="B17" s="13"/>
      <c r="C17" s="14"/>
      <c r="D17" s="15">
        <v>1</v>
      </c>
      <c r="E17" s="16">
        <v>159524</v>
      </c>
      <c r="F17" s="16">
        <v>33308.5</v>
      </c>
      <c r="G17" s="17">
        <f>F17/E17</f>
        <v>0.20879930292620547</v>
      </c>
      <c r="H17" s="103"/>
    </row>
    <row r="18" spans="1:8" ht="15.75">
      <c r="A18" s="112" t="s">
        <v>18</v>
      </c>
      <c r="B18" s="13"/>
      <c r="C18" s="14"/>
      <c r="D18" s="15">
        <v>1</v>
      </c>
      <c r="E18" s="16">
        <v>12670</v>
      </c>
      <c r="F18" s="16">
        <v>6523</v>
      </c>
      <c r="G18" s="17">
        <f>F18/E18</f>
        <v>0.5148382004735595</v>
      </c>
      <c r="H18" s="103"/>
    </row>
    <row r="19" spans="1:8" ht="15.75">
      <c r="A19" s="112" t="s">
        <v>20</v>
      </c>
      <c r="B19" s="13"/>
      <c r="C19" s="14"/>
      <c r="D19" s="15">
        <v>1</v>
      </c>
      <c r="E19" s="16">
        <v>277295</v>
      </c>
      <c r="F19" s="16">
        <v>92767</v>
      </c>
      <c r="G19" s="17">
        <f>F19/E19</f>
        <v>0.3345426350998035</v>
      </c>
      <c r="H19" s="103"/>
    </row>
    <row r="20" spans="1:8" ht="15.75">
      <c r="A20" s="112" t="s">
        <v>114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117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133</v>
      </c>
      <c r="B23" s="13"/>
      <c r="C23" s="14"/>
      <c r="D23" s="15">
        <v>1</v>
      </c>
      <c r="E23" s="16">
        <v>29022</v>
      </c>
      <c r="F23" s="16">
        <v>13552.5</v>
      </c>
      <c r="G23" s="17">
        <f>F23/E23</f>
        <v>0.4669733305768038</v>
      </c>
      <c r="H23" s="103"/>
    </row>
    <row r="24" spans="1:8" ht="15.75">
      <c r="A24" s="112" t="s">
        <v>23</v>
      </c>
      <c r="B24" s="13"/>
      <c r="C24" s="14"/>
      <c r="D24" s="15">
        <v>1</v>
      </c>
      <c r="E24" s="16">
        <v>280593</v>
      </c>
      <c r="F24" s="16">
        <v>25650.5</v>
      </c>
      <c r="G24" s="17">
        <f>F24/E24</f>
        <v>0.09141532397458241</v>
      </c>
      <c r="H24" s="103"/>
    </row>
    <row r="25" spans="1:8" ht="15.75">
      <c r="A25" s="113" t="s">
        <v>25</v>
      </c>
      <c r="B25" s="13"/>
      <c r="C25" s="14"/>
      <c r="D25" s="15">
        <v>2</v>
      </c>
      <c r="E25" s="16">
        <v>114668</v>
      </c>
      <c r="F25" s="16">
        <v>30161.5</v>
      </c>
      <c r="G25" s="17">
        <f>F25/E25</f>
        <v>0.263033278682806</v>
      </c>
      <c r="H25" s="103"/>
    </row>
    <row r="26" spans="1:8" ht="15.75">
      <c r="A26" s="113" t="s">
        <v>26</v>
      </c>
      <c r="B26" s="13"/>
      <c r="C26" s="14"/>
      <c r="D26" s="15">
        <v>4</v>
      </c>
      <c r="E26" s="16">
        <v>23827</v>
      </c>
      <c r="F26" s="16">
        <v>23827</v>
      </c>
      <c r="G26" s="17">
        <f>F26/E26</f>
        <v>1</v>
      </c>
      <c r="H26" s="103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28</v>
      </c>
      <c r="B28" s="13"/>
      <c r="C28" s="14"/>
      <c r="D28" s="15"/>
      <c r="E28" s="16">
        <v>5427</v>
      </c>
      <c r="F28" s="16">
        <v>5427</v>
      </c>
      <c r="G28" s="17">
        <f>F28/E28</f>
        <v>1</v>
      </c>
      <c r="H28" s="103"/>
    </row>
    <row r="29" spans="1:8" ht="15.75">
      <c r="A29" s="114" t="s">
        <v>118</v>
      </c>
      <c r="B29" s="13"/>
      <c r="C29" s="14"/>
      <c r="D29" s="15">
        <v>1</v>
      </c>
      <c r="E29" s="16">
        <v>104577</v>
      </c>
      <c r="F29" s="16">
        <v>32577</v>
      </c>
      <c r="G29" s="17">
        <f>F29/E29</f>
        <v>0.3115120915688918</v>
      </c>
      <c r="H29" s="103"/>
    </row>
    <row r="30" spans="1:8" ht="15.75">
      <c r="A30" s="114" t="s">
        <v>67</v>
      </c>
      <c r="B30" s="13"/>
      <c r="C30" s="14"/>
      <c r="D30" s="15"/>
      <c r="E30" s="16"/>
      <c r="F30" s="16"/>
      <c r="G30" s="17"/>
      <c r="H30" s="103"/>
    </row>
    <row r="31" spans="1:8" ht="15.75">
      <c r="A31" s="114" t="s">
        <v>82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122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69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119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34</v>
      </c>
      <c r="B35" s="13"/>
      <c r="C35" s="14"/>
      <c r="D35" s="21"/>
      <c r="E35" s="70">
        <v>29695</v>
      </c>
      <c r="F35" s="16">
        <v>4310</v>
      </c>
      <c r="G35" s="23"/>
      <c r="H35" s="103"/>
    </row>
    <row r="36" spans="1:8" ht="15">
      <c r="A36" s="20" t="s">
        <v>53</v>
      </c>
      <c r="B36" s="13"/>
      <c r="C36" s="14"/>
      <c r="D36" s="21"/>
      <c r="E36" s="70">
        <v>230</v>
      </c>
      <c r="F36" s="16">
        <v>230</v>
      </c>
      <c r="G36" s="23"/>
      <c r="H36" s="103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37</v>
      </c>
      <c r="B39" s="28"/>
      <c r="C39" s="29"/>
      <c r="D39" s="30">
        <f>SUM(D9:D38)</f>
        <v>26</v>
      </c>
      <c r="E39" s="31">
        <f>SUM(E9:E38)</f>
        <v>2809171</v>
      </c>
      <c r="F39" s="31">
        <f>SUM(F9:F38)</f>
        <v>543903</v>
      </c>
      <c r="G39" s="32">
        <f>F39/E39</f>
        <v>0.19361690690954733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105"/>
    </row>
    <row r="44" spans="1:8" ht="15.75">
      <c r="A44" s="45" t="s">
        <v>42</v>
      </c>
      <c r="B44" s="46"/>
      <c r="C44" s="14"/>
      <c r="D44" s="15">
        <v>13</v>
      </c>
      <c r="E44" s="16">
        <v>420073.85</v>
      </c>
      <c r="F44" s="16">
        <v>40501.94</v>
      </c>
      <c r="G44" s="17">
        <f>1-(+F44/E44)</f>
        <v>0.9035837627121993</v>
      </c>
      <c r="H44" s="103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44</v>
      </c>
      <c r="B46" s="46"/>
      <c r="C46" s="14"/>
      <c r="D46" s="15">
        <v>132</v>
      </c>
      <c r="E46" s="16">
        <v>6244303</v>
      </c>
      <c r="F46" s="16">
        <v>493342.33</v>
      </c>
      <c r="G46" s="17">
        <f aca="true" t="shared" si="0" ref="G46:G52">1-(+F46/E46)</f>
        <v>0.9209932109316283</v>
      </c>
      <c r="H46" s="103"/>
    </row>
    <row r="47" spans="1:8" ht="15.75">
      <c r="A47" s="45" t="s">
        <v>45</v>
      </c>
      <c r="B47" s="46"/>
      <c r="C47" s="14"/>
      <c r="D47" s="15">
        <v>25</v>
      </c>
      <c r="E47" s="16">
        <v>1747554.5</v>
      </c>
      <c r="F47" s="16">
        <v>130712.5</v>
      </c>
      <c r="G47" s="17">
        <f t="shared" si="0"/>
        <v>0.9252026188596694</v>
      </c>
      <c r="H47" s="103"/>
    </row>
    <row r="48" spans="1:8" ht="15.75">
      <c r="A48" s="45" t="s">
        <v>46</v>
      </c>
      <c r="B48" s="46"/>
      <c r="C48" s="14"/>
      <c r="D48" s="15">
        <v>84</v>
      </c>
      <c r="E48" s="16">
        <v>5885036</v>
      </c>
      <c r="F48" s="16">
        <v>577542.04</v>
      </c>
      <c r="G48" s="17">
        <f t="shared" si="0"/>
        <v>0.9018626156237617</v>
      </c>
      <c r="H48" s="103"/>
    </row>
    <row r="49" spans="1:8" ht="15.75">
      <c r="A49" s="45" t="s">
        <v>47</v>
      </c>
      <c r="B49" s="46"/>
      <c r="C49" s="14"/>
      <c r="D49" s="15">
        <v>2</v>
      </c>
      <c r="E49" s="16">
        <v>342194</v>
      </c>
      <c r="F49" s="16">
        <v>28736</v>
      </c>
      <c r="G49" s="17">
        <f t="shared" si="0"/>
        <v>0.9160242435577479</v>
      </c>
      <c r="H49" s="103"/>
    </row>
    <row r="50" spans="1:8" ht="15.75">
      <c r="A50" s="45" t="s">
        <v>48</v>
      </c>
      <c r="B50" s="46"/>
      <c r="C50" s="14"/>
      <c r="D50" s="15">
        <v>4</v>
      </c>
      <c r="E50" s="16">
        <v>1054535</v>
      </c>
      <c r="F50" s="16">
        <v>41500</v>
      </c>
      <c r="G50" s="17">
        <f t="shared" si="0"/>
        <v>0.9606461615783259</v>
      </c>
      <c r="H50" s="103"/>
    </row>
    <row r="51" spans="1:8" ht="15.75">
      <c r="A51" s="45" t="s">
        <v>49</v>
      </c>
      <c r="B51" s="46"/>
      <c r="C51" s="14"/>
      <c r="D51" s="15">
        <v>4</v>
      </c>
      <c r="E51" s="16">
        <v>1476400</v>
      </c>
      <c r="F51" s="16">
        <v>64645</v>
      </c>
      <c r="G51" s="17">
        <f t="shared" si="0"/>
        <v>0.9562144405310214</v>
      </c>
      <c r="H51" s="103"/>
    </row>
    <row r="52" spans="1:8" ht="15.75">
      <c r="A52" s="45" t="s">
        <v>50</v>
      </c>
      <c r="B52" s="46"/>
      <c r="C52" s="14"/>
      <c r="D52" s="15">
        <v>2</v>
      </c>
      <c r="E52" s="16">
        <v>766500</v>
      </c>
      <c r="F52" s="16">
        <v>56650</v>
      </c>
      <c r="G52" s="17">
        <f t="shared" si="0"/>
        <v>0.9260926288323549</v>
      </c>
      <c r="H52" s="103"/>
    </row>
    <row r="53" spans="1:8" ht="15.75">
      <c r="A53" s="47" t="s">
        <v>72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73</v>
      </c>
      <c r="B54" s="48"/>
      <c r="C54" s="14"/>
      <c r="D54" s="15">
        <v>656</v>
      </c>
      <c r="E54" s="16">
        <v>24821619.33</v>
      </c>
      <c r="F54" s="16">
        <v>2986532.77</v>
      </c>
      <c r="G54" s="17">
        <f>1-(+F54/E54)</f>
        <v>0.8796801799957343</v>
      </c>
      <c r="H54" s="103"/>
    </row>
    <row r="55" spans="1:8" ht="15.75">
      <c r="A55" s="45" t="s">
        <v>74</v>
      </c>
      <c r="B55" s="48"/>
      <c r="C55" s="14"/>
      <c r="D55" s="15">
        <v>10</v>
      </c>
      <c r="E55" s="16">
        <v>1259246.44</v>
      </c>
      <c r="F55" s="16">
        <v>83462.6</v>
      </c>
      <c r="G55" s="17">
        <f>1-(+F55/E55)</f>
        <v>0.9337202017422419</v>
      </c>
      <c r="H55" s="103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54</v>
      </c>
      <c r="B61" s="51"/>
      <c r="C61" s="51"/>
      <c r="D61" s="30">
        <f>SUM(D44:D57)</f>
        <v>932</v>
      </c>
      <c r="E61" s="31">
        <f>SUM(E44:E60)</f>
        <v>44017462.12</v>
      </c>
      <c r="F61" s="31">
        <f>SUM(F44:F60)</f>
        <v>4503625.18</v>
      </c>
      <c r="G61" s="32">
        <f>1-(F61/E61)</f>
        <v>0.8976854874612658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55</v>
      </c>
      <c r="B63" s="56"/>
      <c r="C63" s="56"/>
      <c r="D63" s="75"/>
      <c r="E63" s="56"/>
      <c r="F63" s="57">
        <f>F61+F39</f>
        <v>5047528.18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103</v>
      </c>
      <c r="B3" s="56"/>
      <c r="C3" s="29"/>
      <c r="D3" s="29"/>
    </row>
    <row r="4" spans="1:4" ht="23.25">
      <c r="A4" s="81" t="str">
        <f>ARG!$A$3</f>
        <v>MONTH ENDED:    JANUARY 2016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104</v>
      </c>
      <c r="B6" s="84">
        <f>ARG!$D$39+LADYLUCK!$D$39+HOLLYWOOD!$D$40+HARNKC!$D$40+ISLE!$D$39+AMERKC!$D$39+AMERSC!$D$39+STJO!$D$39+LAGRANGE!$D$39+ISLEBV!$D$39+LUMIERE!$D$39+RIVERCITY!$D$39+CAPE!$D$39</f>
        <v>548</v>
      </c>
      <c r="C6" s="85"/>
      <c r="D6" s="29"/>
    </row>
    <row r="7" spans="1:4" ht="20.25">
      <c r="A7" s="86" t="s">
        <v>105</v>
      </c>
      <c r="B7" s="87">
        <f>ARG!$E$39+LADYLUCK!$E$39+HOLLYWOOD!$E$40+HARNKC!$E$40+ISLE!$E$39+AMERKC!$E$39+AMERSC!$E$39+STJO!$E$39+LAGRANGE!$E$39+ISLEBV!$E$39+LUMIERE!$E$39+RIVERCITY!$E$39+CAPE!$E$39</f>
        <v>90540028.5</v>
      </c>
      <c r="C7" s="85"/>
      <c r="D7" s="29"/>
    </row>
    <row r="8" spans="1:4" ht="20.25">
      <c r="A8" s="86" t="s">
        <v>106</v>
      </c>
      <c r="B8" s="87">
        <f>ARG!$F$39+LADYLUCK!$F$39+HOLLYWOOD!$F$40+HARNKC!$F$40+ISLE!$F$39+AMERKC!$F$39+AMERSC!$F$39+STJO!$F$39+LAGRANGE!$F$39+ISLEBV!$F$39+LUMIERE!$F$39+RIVERCITY!$F$39+CAPE!$F$39</f>
        <v>19066406.07</v>
      </c>
      <c r="C8" s="85"/>
      <c r="D8" s="29"/>
    </row>
    <row r="9" spans="1:4" ht="20.25">
      <c r="A9" s="86" t="s">
        <v>107</v>
      </c>
      <c r="B9" s="88">
        <f>B8/B7</f>
        <v>0.21058537738366187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108</v>
      </c>
      <c r="B11" s="91">
        <f>ARG!$D$60+LADYLUCK!$D$60+HOLLYWOOD!$D$62+HARNKC!$D$62+ISLE!$D$61+AMERKC!$D$61+AMERSC!$D$61+STJO!$D$60+LAGRANGE!$D$60+ISLEBV!$D$61+LUMIERE!$D$62+RIVERCITY!$D$62+CAPE!$D$61</f>
        <v>17914</v>
      </c>
      <c r="C11" s="85"/>
      <c r="D11" s="29"/>
    </row>
    <row r="12" spans="1:4" ht="20.25">
      <c r="A12" s="86" t="s">
        <v>109</v>
      </c>
      <c r="B12" s="87">
        <f>ARG!$E$60+LADYLUCK!$E$60+HOLLYWOOD!$E$62+HARNKC!$E$62+ISLE!$E$61+AMERKC!$E$61+AMERSC!$E$61+STJO!$E$60+LAGRANGE!$E$60+ISLEBV!$E$61+LUMIERE!$E$62+RIVERCITY!$E$62+CAPE!$E$61</f>
        <v>1278831452.04</v>
      </c>
      <c r="C12" s="85"/>
      <c r="D12" s="29"/>
    </row>
    <row r="13" spans="1:4" ht="20.25">
      <c r="A13" s="86" t="s">
        <v>110</v>
      </c>
      <c r="B13" s="87">
        <f>ARG!$F$60+LADYLUCK!$F$60+HOLLYWOOD!$F$62+HARNKC!$F$62+ISLE!$F$61+AMERKC!$F$61+AMERSC!$F$61+STJO!$F$60+LAGRANGE!$F$60+ISLEBV!$F$61+LUMIERE!$F$62+RIVERCITY!$F$62+CAPE!$F$61</f>
        <v>119697197.58000001</v>
      </c>
      <c r="C13" s="85"/>
      <c r="D13" s="29"/>
    </row>
    <row r="14" spans="1:4" ht="20.25">
      <c r="A14" s="86" t="s">
        <v>111</v>
      </c>
      <c r="B14" s="88">
        <f>1-(B13/B12)</f>
        <v>0.9064011153392746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112</v>
      </c>
      <c r="B16" s="87">
        <f>B13+B8</f>
        <v>138763603.65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59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60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6">
        <v>40272</v>
      </c>
      <c r="F9" s="16">
        <v>16774.5</v>
      </c>
      <c r="G9" s="17">
        <f>F9/E9</f>
        <v>0.41653009535160906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135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377113</v>
      </c>
      <c r="F18" s="16">
        <v>103271</v>
      </c>
      <c r="G18" s="17">
        <f>F18/E18</f>
        <v>0.27384630071092747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18106</v>
      </c>
      <c r="F25" s="16">
        <v>5194</v>
      </c>
      <c r="G25" s="17">
        <f>F25/E25</f>
        <v>0.2868662321882249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6">
        <v>43129</v>
      </c>
      <c r="F29" s="16">
        <v>6927</v>
      </c>
      <c r="G29" s="17">
        <f>F29/E29</f>
        <v>0.1606111896867537</v>
      </c>
      <c r="H29" s="18"/>
    </row>
    <row r="30" spans="1:8" ht="15.75">
      <c r="A30" s="114" t="s">
        <v>30</v>
      </c>
      <c r="B30" s="13"/>
      <c r="C30" s="14"/>
      <c r="D30" s="15">
        <v>1</v>
      </c>
      <c r="E30" s="16">
        <v>204638</v>
      </c>
      <c r="F30" s="16">
        <v>53199</v>
      </c>
      <c r="G30" s="17">
        <f>F30/E30</f>
        <v>0.2599663796557824</v>
      </c>
      <c r="H30" s="18"/>
    </row>
    <row r="31" spans="1:8" ht="15.75">
      <c r="A31" s="114" t="s">
        <v>31</v>
      </c>
      <c r="B31" s="13"/>
      <c r="C31" s="14"/>
      <c r="D31" s="15">
        <v>3</v>
      </c>
      <c r="E31" s="16">
        <v>556644</v>
      </c>
      <c r="F31" s="16">
        <v>94379</v>
      </c>
      <c r="G31" s="17">
        <f>F31/E31</f>
        <v>0.16955001760550728</v>
      </c>
      <c r="H31" s="18"/>
    </row>
    <row r="32" spans="1:8" ht="15.75">
      <c r="A32" s="114" t="s">
        <v>32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33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9</v>
      </c>
      <c r="E39" s="31">
        <f>SUM(E9:E38)</f>
        <v>1239902</v>
      </c>
      <c r="F39" s="31">
        <f>SUM(F9:F38)</f>
        <v>279744.5</v>
      </c>
      <c r="G39" s="32">
        <f>F39/E39</f>
        <v>0.2256182343443272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19</v>
      </c>
      <c r="E44" s="16">
        <v>191638.2</v>
      </c>
      <c r="F44" s="16">
        <v>24436.35</v>
      </c>
      <c r="G44" s="17">
        <f>1-(+F44/E44)</f>
        <v>0.8724870615566208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104</v>
      </c>
      <c r="E46" s="16">
        <v>2657799.25</v>
      </c>
      <c r="F46" s="16">
        <v>245450.87</v>
      </c>
      <c r="G46" s="17">
        <f>1-(+F46/E46)</f>
        <v>0.9076488301364372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263319</v>
      </c>
      <c r="F47" s="16">
        <v>18116.17</v>
      </c>
      <c r="G47" s="17">
        <f>1-(+F47/E47)</f>
        <v>0.9312006729480212</v>
      </c>
      <c r="H47" s="18"/>
    </row>
    <row r="48" spans="1:8" ht="15.75">
      <c r="A48" s="45" t="s">
        <v>46</v>
      </c>
      <c r="B48" s="46"/>
      <c r="C48" s="14"/>
      <c r="D48" s="15">
        <v>53</v>
      </c>
      <c r="E48" s="16">
        <v>2856349</v>
      </c>
      <c r="F48" s="16">
        <v>217934.54</v>
      </c>
      <c r="G48" s="17">
        <f>1-(+F48/E48)</f>
        <v>0.9237017115205459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5</v>
      </c>
      <c r="E50" s="16">
        <v>540420</v>
      </c>
      <c r="F50" s="16">
        <v>46889.55</v>
      </c>
      <c r="G50" s="17">
        <f>1-(+F50/E50)</f>
        <v>0.91323498390141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73</v>
      </c>
      <c r="B53" s="48"/>
      <c r="C53" s="14"/>
      <c r="D53" s="15">
        <v>374</v>
      </c>
      <c r="E53" s="16">
        <v>16120539.68</v>
      </c>
      <c r="F53" s="16">
        <v>1879453.51</v>
      </c>
      <c r="G53" s="17">
        <f>1-(+F53/E53)</f>
        <v>0.8834124944134625</v>
      </c>
      <c r="H53" s="18"/>
    </row>
    <row r="54" spans="1:8" ht="15.75">
      <c r="A54" s="47" t="s">
        <v>74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564</v>
      </c>
      <c r="E60" s="31">
        <f>SUM(E44:E59)</f>
        <v>22630065.13</v>
      </c>
      <c r="F60" s="31">
        <f>SUM(F44:F59)</f>
        <v>2432280.99</v>
      </c>
      <c r="G60" s="32">
        <f>1-(F60/E60)</f>
        <v>0.8925199297471045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2712025.49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120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10</v>
      </c>
      <c r="E9" s="16">
        <v>177705</v>
      </c>
      <c r="F9" s="16">
        <v>41888.5</v>
      </c>
      <c r="G9" s="17">
        <f aca="true" t="shared" si="0" ref="G9:G14">F9/E9</f>
        <v>0.23571931009256913</v>
      </c>
      <c r="H9" s="18"/>
    </row>
    <row r="10" spans="1:8" ht="15.75">
      <c r="A10" s="112" t="s">
        <v>11</v>
      </c>
      <c r="B10" s="13"/>
      <c r="C10" s="14"/>
      <c r="D10" s="15">
        <v>4</v>
      </c>
      <c r="E10" s="16">
        <v>1287162</v>
      </c>
      <c r="F10" s="16">
        <v>101160</v>
      </c>
      <c r="G10" s="17">
        <f t="shared" si="0"/>
        <v>0.07859150596428421</v>
      </c>
      <c r="H10" s="18"/>
    </row>
    <row r="11" spans="1:8" ht="15.75">
      <c r="A11" s="112" t="s">
        <v>132</v>
      </c>
      <c r="B11" s="13"/>
      <c r="C11" s="14"/>
      <c r="D11" s="15">
        <v>1</v>
      </c>
      <c r="E11" s="16">
        <v>225458</v>
      </c>
      <c r="F11" s="16">
        <v>51018.5</v>
      </c>
      <c r="G11" s="17">
        <f t="shared" si="0"/>
        <v>0.22628826655075446</v>
      </c>
      <c r="H11" s="18"/>
    </row>
    <row r="12" spans="1:8" ht="15.75">
      <c r="A12" s="112" t="s">
        <v>81</v>
      </c>
      <c r="B12" s="13"/>
      <c r="C12" s="14"/>
      <c r="D12" s="15">
        <v>1</v>
      </c>
      <c r="E12" s="16">
        <v>109968</v>
      </c>
      <c r="F12" s="16">
        <v>33081</v>
      </c>
      <c r="G12" s="17">
        <f t="shared" si="0"/>
        <v>0.3008238760366652</v>
      </c>
      <c r="H12" s="18"/>
    </row>
    <row r="13" spans="1:8" ht="15.75">
      <c r="A13" s="112" t="s">
        <v>136</v>
      </c>
      <c r="B13" s="13"/>
      <c r="C13" s="14"/>
      <c r="D13" s="15">
        <v>1</v>
      </c>
      <c r="E13" s="16">
        <v>190395</v>
      </c>
      <c r="F13" s="16">
        <v>83907.5</v>
      </c>
      <c r="G13" s="17">
        <f t="shared" si="0"/>
        <v>0.44070222432311773</v>
      </c>
      <c r="H13" s="18"/>
    </row>
    <row r="14" spans="1:8" ht="15.75">
      <c r="A14" s="112" t="s">
        <v>30</v>
      </c>
      <c r="B14" s="13"/>
      <c r="C14" s="14"/>
      <c r="D14" s="15">
        <v>1</v>
      </c>
      <c r="E14" s="16">
        <v>293677</v>
      </c>
      <c r="F14" s="16">
        <v>55913.09</v>
      </c>
      <c r="G14" s="17">
        <f t="shared" si="0"/>
        <v>0.19038974792033422</v>
      </c>
      <c r="H14" s="18"/>
    </row>
    <row r="15" spans="1:8" ht="15.75">
      <c r="A15" s="112" t="s">
        <v>63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17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18</v>
      </c>
      <c r="B17" s="13"/>
      <c r="C17" s="14"/>
      <c r="D17" s="15">
        <v>2</v>
      </c>
      <c r="E17" s="16">
        <v>990575</v>
      </c>
      <c r="F17" s="16">
        <v>186186</v>
      </c>
      <c r="G17" s="17">
        <f>F17/E17</f>
        <v>0.18795749943214798</v>
      </c>
      <c r="H17" s="18"/>
    </row>
    <row r="18" spans="1:8" ht="15.75">
      <c r="A18" s="112" t="s">
        <v>19</v>
      </c>
      <c r="B18" s="13"/>
      <c r="C18" s="14"/>
      <c r="D18" s="15">
        <v>2</v>
      </c>
      <c r="E18" s="16">
        <v>751139</v>
      </c>
      <c r="F18" s="16">
        <v>213910</v>
      </c>
      <c r="G18" s="17">
        <f>F18/E18</f>
        <v>0.2847808461549726</v>
      </c>
      <c r="H18" s="18"/>
    </row>
    <row r="19" spans="1:8" ht="15.75">
      <c r="A19" s="112" t="s">
        <v>64</v>
      </c>
      <c r="B19" s="13"/>
      <c r="C19" s="14"/>
      <c r="D19" s="15">
        <v>1</v>
      </c>
      <c r="E19" s="16">
        <v>453437</v>
      </c>
      <c r="F19" s="16">
        <v>153067</v>
      </c>
      <c r="G19" s="17">
        <f>F19/E19</f>
        <v>0.33757059966434144</v>
      </c>
      <c r="H19" s="18"/>
    </row>
    <row r="20" spans="1:8" ht="15.75">
      <c r="A20" s="112" t="s">
        <v>22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145</v>
      </c>
      <c r="B21" s="13"/>
      <c r="C21" s="14"/>
      <c r="D21" s="15">
        <v>4</v>
      </c>
      <c r="E21" s="16">
        <v>489914</v>
      </c>
      <c r="F21" s="16">
        <v>96200</v>
      </c>
      <c r="G21" s="17">
        <f>F21/E21</f>
        <v>0.19636099397037032</v>
      </c>
      <c r="H21" s="18"/>
    </row>
    <row r="22" spans="1:8" ht="15.75">
      <c r="A22" s="112" t="s">
        <v>65</v>
      </c>
      <c r="B22" s="13"/>
      <c r="C22" s="14"/>
      <c r="D22" s="15">
        <v>3</v>
      </c>
      <c r="E22" s="16">
        <v>1832289</v>
      </c>
      <c r="F22" s="16">
        <v>210642.5</v>
      </c>
      <c r="G22" s="17">
        <f>F22/E22</f>
        <v>0.11496139528207613</v>
      </c>
      <c r="H22" s="18"/>
    </row>
    <row r="23" spans="1:8" ht="15.75">
      <c r="A23" s="112" t="s">
        <v>66</v>
      </c>
      <c r="B23" s="13"/>
      <c r="C23" s="14"/>
      <c r="D23" s="15">
        <v>5</v>
      </c>
      <c r="E23" s="16">
        <v>1056789</v>
      </c>
      <c r="F23" s="16">
        <v>235008</v>
      </c>
      <c r="G23" s="17">
        <f>F23/E23</f>
        <v>0.22237930182846338</v>
      </c>
      <c r="H23" s="18"/>
    </row>
    <row r="24" spans="1:8" ht="15.75">
      <c r="A24" s="113" t="s">
        <v>25</v>
      </c>
      <c r="B24" s="13"/>
      <c r="C24" s="14"/>
      <c r="D24" s="15">
        <v>6</v>
      </c>
      <c r="E24" s="16">
        <v>874464</v>
      </c>
      <c r="F24" s="16">
        <v>220028</v>
      </c>
      <c r="G24" s="17">
        <f>F24/E24</f>
        <v>0.25161470340688696</v>
      </c>
      <c r="H24" s="18"/>
    </row>
    <row r="25" spans="1:8" ht="15.75">
      <c r="A25" s="113" t="s">
        <v>26</v>
      </c>
      <c r="B25" s="13"/>
      <c r="C25" s="14"/>
      <c r="D25" s="15">
        <v>17</v>
      </c>
      <c r="E25" s="16">
        <v>174902</v>
      </c>
      <c r="F25" s="16">
        <v>174902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6">
        <v>47235</v>
      </c>
      <c r="F27" s="16">
        <v>-22738</v>
      </c>
      <c r="G27" s="17">
        <f>F27/E27</f>
        <v>-0.4813803323806499</v>
      </c>
      <c r="H27" s="18"/>
    </row>
    <row r="28" spans="1:8" ht="15.75">
      <c r="A28" s="112" t="s">
        <v>67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300107</v>
      </c>
      <c r="F29" s="16">
        <v>111699.5</v>
      </c>
      <c r="G29" s="17">
        <f>F29/E29</f>
        <v>0.37219891572005986</v>
      </c>
      <c r="H29" s="18"/>
    </row>
    <row r="30" spans="1:8" ht="15.75">
      <c r="A30" s="114" t="s">
        <v>114</v>
      </c>
      <c r="B30" s="13"/>
      <c r="C30" s="14"/>
      <c r="D30" s="15">
        <v>1</v>
      </c>
      <c r="E30" s="16">
        <v>172192</v>
      </c>
      <c r="F30" s="16">
        <v>50224.5</v>
      </c>
      <c r="G30" s="17">
        <f>F30/E30</f>
        <v>0.291677313696339</v>
      </c>
      <c r="H30" s="18"/>
    </row>
    <row r="31" spans="1:8" ht="15.75">
      <c r="A31" s="114" t="s">
        <v>68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137</v>
      </c>
      <c r="B32" s="13"/>
      <c r="C32" s="14"/>
      <c r="D32" s="15">
        <v>3</v>
      </c>
      <c r="E32" s="19">
        <v>209221</v>
      </c>
      <c r="F32" s="16">
        <v>54293.5</v>
      </c>
      <c r="G32" s="17">
        <f>F32/E32</f>
        <v>0.25950310915252295</v>
      </c>
      <c r="H32" s="18"/>
    </row>
    <row r="33" spans="1:8" ht="15.75">
      <c r="A33" s="114" t="s">
        <v>70</v>
      </c>
      <c r="B33" s="13"/>
      <c r="C33" s="14"/>
      <c r="D33" s="15">
        <v>10</v>
      </c>
      <c r="E33" s="19">
        <v>2332983</v>
      </c>
      <c r="F33" s="19">
        <v>442085</v>
      </c>
      <c r="G33" s="17">
        <f>F33/E33</f>
        <v>0.18949345108815624</v>
      </c>
      <c r="H33" s="18"/>
    </row>
    <row r="34" spans="1:8" ht="15.75">
      <c r="A34" s="112" t="s">
        <v>71</v>
      </c>
      <c r="B34" s="13"/>
      <c r="C34" s="14"/>
      <c r="D34" s="15">
        <v>1</v>
      </c>
      <c r="E34" s="16">
        <v>85519</v>
      </c>
      <c r="F34" s="16">
        <v>24624.5</v>
      </c>
      <c r="G34" s="17">
        <f>F34/E34</f>
        <v>0.28794186087302237</v>
      </c>
      <c r="H34" s="18"/>
    </row>
    <row r="35" spans="1:8" ht="15.75">
      <c r="A35" s="112" t="s">
        <v>125</v>
      </c>
      <c r="B35" s="13"/>
      <c r="C35" s="14"/>
      <c r="D35" s="15">
        <v>1</v>
      </c>
      <c r="E35" s="16">
        <v>206857</v>
      </c>
      <c r="F35" s="16">
        <v>68120</v>
      </c>
      <c r="G35" s="17">
        <f>F35/E35</f>
        <v>0.3293096196889639</v>
      </c>
      <c r="H35" s="18"/>
    </row>
    <row r="36" spans="1:8" ht="15">
      <c r="A36" s="20" t="s">
        <v>34</v>
      </c>
      <c r="B36" s="13"/>
      <c r="C36" s="14"/>
      <c r="D36" s="21"/>
      <c r="E36" s="22">
        <v>362115</v>
      </c>
      <c r="F36" s="16">
        <v>64037</v>
      </c>
      <c r="G36" s="23"/>
      <c r="H36" s="18"/>
    </row>
    <row r="37" spans="1:8" ht="15">
      <c r="A37" s="20" t="s">
        <v>35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36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76</v>
      </c>
      <c r="E40" s="31">
        <f>SUM(E9:E39)</f>
        <v>12624103</v>
      </c>
      <c r="F40" s="31">
        <f>SUM(F9:F39)</f>
        <v>2649258.09</v>
      </c>
      <c r="G40" s="32">
        <f>F40/E40</f>
        <v>0.20985713519606106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166</v>
      </c>
      <c r="E45" s="16">
        <v>28310343.7</v>
      </c>
      <c r="F45" s="16">
        <v>1466272.68</v>
      </c>
      <c r="G45" s="17">
        <f aca="true" t="shared" si="1" ref="G45:G51">1-(+F45/E45)</f>
        <v>0.9482071748920519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359</v>
      </c>
      <c r="E47" s="16">
        <v>35580929.66</v>
      </c>
      <c r="F47" s="16">
        <v>2211343.91</v>
      </c>
      <c r="G47" s="17">
        <f t="shared" si="1"/>
        <v>0.9378503054548912</v>
      </c>
      <c r="H47" s="18"/>
    </row>
    <row r="48" spans="1:8" ht="15.75">
      <c r="A48" s="45" t="s">
        <v>45</v>
      </c>
      <c r="B48" s="46"/>
      <c r="C48" s="14"/>
      <c r="D48" s="15">
        <v>23</v>
      </c>
      <c r="E48" s="16">
        <v>1211952</v>
      </c>
      <c r="F48" s="16">
        <v>107767</v>
      </c>
      <c r="G48" s="17">
        <f t="shared" si="1"/>
        <v>0.9110798117417191</v>
      </c>
      <c r="H48" s="18"/>
    </row>
    <row r="49" spans="1:8" ht="15.75">
      <c r="A49" s="45" t="s">
        <v>46</v>
      </c>
      <c r="B49" s="46"/>
      <c r="C49" s="14"/>
      <c r="D49" s="15">
        <v>123</v>
      </c>
      <c r="E49" s="16">
        <v>13589205.26</v>
      </c>
      <c r="F49" s="16">
        <v>820383</v>
      </c>
      <c r="G49" s="17">
        <f t="shared" si="1"/>
        <v>0.939629802898422</v>
      </c>
      <c r="H49" s="18"/>
    </row>
    <row r="50" spans="1:8" ht="15.75">
      <c r="A50" s="45" t="s">
        <v>47</v>
      </c>
      <c r="B50" s="46"/>
      <c r="C50" s="14"/>
      <c r="D50" s="15">
        <v>9</v>
      </c>
      <c r="E50" s="16">
        <v>1082362</v>
      </c>
      <c r="F50" s="16">
        <v>54538</v>
      </c>
      <c r="G50" s="17">
        <f t="shared" si="1"/>
        <v>0.9496120521599982</v>
      </c>
      <c r="H50" s="18"/>
    </row>
    <row r="51" spans="1:8" ht="15.75">
      <c r="A51" s="45" t="s">
        <v>48</v>
      </c>
      <c r="B51" s="46"/>
      <c r="C51" s="14"/>
      <c r="D51" s="15">
        <v>26</v>
      </c>
      <c r="E51" s="16">
        <v>4157180</v>
      </c>
      <c r="F51" s="16">
        <v>305090</v>
      </c>
      <c r="G51" s="17">
        <f t="shared" si="1"/>
        <v>0.9266113086274831</v>
      </c>
      <c r="H51" s="18"/>
    </row>
    <row r="52" spans="1:8" ht="15.75">
      <c r="A52" s="45" t="s">
        <v>49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448875</v>
      </c>
      <c r="F53" s="16">
        <v>25900</v>
      </c>
      <c r="G53" s="17">
        <f>1-(+F53/E53)</f>
        <v>0.9423001949317739</v>
      </c>
      <c r="H53" s="18"/>
    </row>
    <row r="54" spans="1:8" ht="15.75">
      <c r="A54" s="47" t="s">
        <v>72</v>
      </c>
      <c r="B54" s="48"/>
      <c r="C54" s="14"/>
      <c r="D54" s="15">
        <v>2</v>
      </c>
      <c r="E54" s="16">
        <v>191300</v>
      </c>
      <c r="F54" s="16">
        <v>69800</v>
      </c>
      <c r="G54" s="17">
        <f>1-(+F54/E54)</f>
        <v>0.6351280710925249</v>
      </c>
      <c r="H54" s="18"/>
    </row>
    <row r="55" spans="1:8" ht="15.75">
      <c r="A55" s="45" t="s">
        <v>73</v>
      </c>
      <c r="B55" s="48"/>
      <c r="C55" s="14"/>
      <c r="D55" s="15">
        <v>1413</v>
      </c>
      <c r="E55" s="16">
        <v>89478420.23</v>
      </c>
      <c r="F55" s="16">
        <v>10908381.31</v>
      </c>
      <c r="G55" s="17">
        <f>1-(+F55/E55)</f>
        <v>0.8780892501011917</v>
      </c>
      <c r="H55" s="18"/>
    </row>
    <row r="56" spans="1:8" ht="15.75">
      <c r="A56" s="45" t="s">
        <v>74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54</v>
      </c>
      <c r="B62" s="28"/>
      <c r="C62" s="51"/>
      <c r="D62" s="30">
        <f>SUM(D45:D58)</f>
        <v>2125</v>
      </c>
      <c r="E62" s="31">
        <f>SUM(E45:E61)</f>
        <v>174050567.85000002</v>
      </c>
      <c r="F62" s="31">
        <f>SUM(F45:F61)</f>
        <v>15969475.9</v>
      </c>
      <c r="G62" s="32">
        <f>1-(+F62/E62)</f>
        <v>0.9082480678042787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56"/>
      <c r="E64" s="56"/>
      <c r="F64" s="57">
        <f>F62+F40</f>
        <v>18618733.990000002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1860714</v>
      </c>
      <c r="F10" s="16">
        <v>444942.5</v>
      </c>
      <c r="G10" s="115">
        <f aca="true" t="shared" si="0" ref="G10:G15">F10/E10</f>
        <v>0.23912460485598538</v>
      </c>
      <c r="H10" s="18"/>
    </row>
    <row r="11" spans="1:8" ht="15.75">
      <c r="A11" s="112" t="s">
        <v>132</v>
      </c>
      <c r="B11" s="13"/>
      <c r="C11" s="14"/>
      <c r="D11" s="15"/>
      <c r="E11" s="121"/>
      <c r="F11" s="16"/>
      <c r="G11" s="115"/>
      <c r="H11" s="18"/>
    </row>
    <row r="12" spans="1:8" ht="15.75">
      <c r="A12" s="112" t="s">
        <v>81</v>
      </c>
      <c r="B12" s="13"/>
      <c r="C12" s="14"/>
      <c r="D12" s="15">
        <v>2</v>
      </c>
      <c r="E12" s="121">
        <v>180108</v>
      </c>
      <c r="F12" s="16">
        <v>55615.5</v>
      </c>
      <c r="G12" s="115">
        <f t="shared" si="0"/>
        <v>0.3087897261643014</v>
      </c>
      <c r="H12" s="18"/>
    </row>
    <row r="13" spans="1:8" ht="15.75">
      <c r="A13" s="112" t="s">
        <v>136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30</v>
      </c>
      <c r="B14" s="13"/>
      <c r="C14" s="14"/>
      <c r="D14" s="15">
        <v>2</v>
      </c>
      <c r="E14" s="121">
        <v>335393</v>
      </c>
      <c r="F14" s="16">
        <v>93249.5</v>
      </c>
      <c r="G14" s="115">
        <f t="shared" si="0"/>
        <v>0.2780305492362691</v>
      </c>
      <c r="H14" s="18"/>
    </row>
    <row r="15" spans="1:8" ht="15.75">
      <c r="A15" s="112" t="s">
        <v>63</v>
      </c>
      <c r="B15" s="13"/>
      <c r="C15" s="14"/>
      <c r="D15" s="15">
        <v>1</v>
      </c>
      <c r="E15" s="121">
        <v>106418</v>
      </c>
      <c r="F15" s="16">
        <v>21887</v>
      </c>
      <c r="G15" s="115">
        <f t="shared" si="0"/>
        <v>0.205670093405251</v>
      </c>
      <c r="H15" s="18"/>
    </row>
    <row r="16" spans="1:8" ht="15.75">
      <c r="A16" s="112" t="s">
        <v>17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18</v>
      </c>
      <c r="B17" s="13"/>
      <c r="C17" s="14"/>
      <c r="D17" s="15">
        <v>2</v>
      </c>
      <c r="E17" s="121">
        <v>1226564</v>
      </c>
      <c r="F17" s="16">
        <v>270833</v>
      </c>
      <c r="G17" s="17">
        <f aca="true" t="shared" si="1" ref="G17:G22">F17/E17</f>
        <v>0.22080625226241762</v>
      </c>
      <c r="H17" s="18"/>
    </row>
    <row r="18" spans="1:8" ht="15.75">
      <c r="A18" s="112" t="s">
        <v>19</v>
      </c>
      <c r="B18" s="13"/>
      <c r="C18" s="14"/>
      <c r="D18" s="15">
        <v>2</v>
      </c>
      <c r="E18" s="121">
        <v>1352740</v>
      </c>
      <c r="F18" s="16">
        <v>316336.5</v>
      </c>
      <c r="G18" s="115">
        <f t="shared" si="1"/>
        <v>0.2338487070686163</v>
      </c>
      <c r="H18" s="18"/>
    </row>
    <row r="19" spans="1:8" ht="15.75">
      <c r="A19" s="112" t="s">
        <v>64</v>
      </c>
      <c r="B19" s="13"/>
      <c r="C19" s="14"/>
      <c r="D19" s="15">
        <v>1</v>
      </c>
      <c r="E19" s="121">
        <v>222436</v>
      </c>
      <c r="F19" s="16">
        <v>69003</v>
      </c>
      <c r="G19" s="17">
        <f t="shared" si="1"/>
        <v>0.3102150730996781</v>
      </c>
      <c r="H19" s="18"/>
    </row>
    <row r="20" spans="1:8" ht="15.75">
      <c r="A20" s="112" t="s">
        <v>22</v>
      </c>
      <c r="B20" s="13"/>
      <c r="C20" s="14"/>
      <c r="D20" s="15">
        <v>1</v>
      </c>
      <c r="E20" s="121">
        <v>93214</v>
      </c>
      <c r="F20" s="16">
        <v>25565</v>
      </c>
      <c r="G20" s="17">
        <f t="shared" si="1"/>
        <v>0.27426137704636644</v>
      </c>
      <c r="H20" s="18"/>
    </row>
    <row r="21" spans="1:8" ht="15.75">
      <c r="A21" s="112" t="s">
        <v>145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65</v>
      </c>
      <c r="B22" s="13"/>
      <c r="C22" s="14"/>
      <c r="D22" s="15">
        <v>5</v>
      </c>
      <c r="E22" s="121">
        <v>4897752</v>
      </c>
      <c r="F22" s="16">
        <v>1045856.5</v>
      </c>
      <c r="G22" s="17">
        <f t="shared" si="1"/>
        <v>0.2135380680769463</v>
      </c>
      <c r="H22" s="18"/>
    </row>
    <row r="23" spans="1:8" ht="15.75">
      <c r="A23" s="112" t="s">
        <v>66</v>
      </c>
      <c r="B23" s="13"/>
      <c r="C23" s="14"/>
      <c r="D23" s="15"/>
      <c r="E23" s="121"/>
      <c r="F23" s="16"/>
      <c r="G23" s="17"/>
      <c r="H23" s="18"/>
    </row>
    <row r="24" spans="1:8" ht="15.75">
      <c r="A24" s="113" t="s">
        <v>25</v>
      </c>
      <c r="B24" s="13"/>
      <c r="C24" s="14"/>
      <c r="D24" s="15">
        <v>2</v>
      </c>
      <c r="E24" s="121">
        <v>645945</v>
      </c>
      <c r="F24" s="16">
        <v>177271</v>
      </c>
      <c r="G24" s="17">
        <f>F24/E24</f>
        <v>0.27443667804534444</v>
      </c>
      <c r="H24" s="18"/>
    </row>
    <row r="25" spans="1:8" ht="15.75">
      <c r="A25" s="113" t="s">
        <v>26</v>
      </c>
      <c r="B25" s="13"/>
      <c r="C25" s="14"/>
      <c r="D25" s="15">
        <v>11</v>
      </c>
      <c r="E25" s="121">
        <v>173502</v>
      </c>
      <c r="F25" s="16">
        <v>173502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21">
        <v>45280</v>
      </c>
      <c r="F27" s="16">
        <v>16150</v>
      </c>
      <c r="G27" s="17">
        <f>F27/E27</f>
        <v>0.3566696113074205</v>
      </c>
      <c r="H27" s="18"/>
    </row>
    <row r="28" spans="1:8" ht="15.75">
      <c r="A28" s="112" t="s">
        <v>67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29</v>
      </c>
      <c r="B29" s="13"/>
      <c r="C29" s="14"/>
      <c r="D29" s="15">
        <v>2</v>
      </c>
      <c r="E29" s="121">
        <v>192203</v>
      </c>
      <c r="F29" s="16">
        <v>59849.5</v>
      </c>
      <c r="G29" s="17">
        <f>F29/E29</f>
        <v>0.3113869190387247</v>
      </c>
      <c r="H29" s="18"/>
    </row>
    <row r="30" spans="1:8" ht="15.75">
      <c r="A30" s="114" t="s">
        <v>114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68</v>
      </c>
      <c r="B31" s="13"/>
      <c r="C31" s="14"/>
      <c r="D31" s="15">
        <v>1</v>
      </c>
      <c r="E31" s="116">
        <v>164116</v>
      </c>
      <c r="F31" s="16">
        <v>63879</v>
      </c>
      <c r="G31" s="115">
        <f>F31/E31</f>
        <v>0.3892307879792342</v>
      </c>
      <c r="H31" s="18"/>
    </row>
    <row r="32" spans="1:8" ht="15.75">
      <c r="A32" s="114" t="s">
        <v>137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70</v>
      </c>
      <c r="B33" s="13"/>
      <c r="C33" s="14"/>
      <c r="D33" s="15">
        <v>17</v>
      </c>
      <c r="E33" s="116">
        <v>2253464</v>
      </c>
      <c r="F33" s="19">
        <v>619363.5</v>
      </c>
      <c r="G33" s="115">
        <f>F33/E33</f>
        <v>0.2748495205603462</v>
      </c>
      <c r="H33" s="18"/>
    </row>
    <row r="34" spans="1:8" ht="15.75">
      <c r="A34" s="112" t="s">
        <v>71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125</v>
      </c>
      <c r="B35" s="13"/>
      <c r="C35" s="14"/>
      <c r="D35" s="15">
        <v>2</v>
      </c>
      <c r="E35" s="121">
        <v>190938</v>
      </c>
      <c r="F35" s="16">
        <v>56492.5</v>
      </c>
      <c r="G35" s="115">
        <f>F35/E35</f>
        <v>0.2958682923252574</v>
      </c>
      <c r="H35" s="18"/>
    </row>
    <row r="36" spans="1:8" ht="15">
      <c r="A36" s="20" t="s">
        <v>34</v>
      </c>
      <c r="B36" s="13"/>
      <c r="C36" s="14"/>
      <c r="D36" s="21"/>
      <c r="E36" s="116">
        <v>84770</v>
      </c>
      <c r="F36" s="19">
        <v>15977</v>
      </c>
      <c r="G36" s="23"/>
      <c r="H36" s="18"/>
    </row>
    <row r="37" spans="1:8" ht="15">
      <c r="A37" s="20" t="s">
        <v>35</v>
      </c>
      <c r="B37" s="13"/>
      <c r="C37" s="14"/>
      <c r="D37" s="21"/>
      <c r="E37" s="116"/>
      <c r="F37" s="19">
        <v>555</v>
      </c>
      <c r="G37" s="23"/>
      <c r="H37" s="18"/>
    </row>
    <row r="38" spans="1:8" ht="15">
      <c r="A38" s="20" t="s">
        <v>36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57</v>
      </c>
      <c r="E40" s="31">
        <f>SUM(E9:E39)</f>
        <v>14025557</v>
      </c>
      <c r="F40" s="31">
        <f>SUM(F9:F39)</f>
        <v>3526328</v>
      </c>
      <c r="G40" s="32">
        <f>F40/E40</f>
        <v>0.25142160129540664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59</v>
      </c>
      <c r="E45" s="16">
        <v>8738940.05</v>
      </c>
      <c r="F45" s="16">
        <v>581052.34</v>
      </c>
      <c r="G45" s="17">
        <f>1-(+F45/E45)</f>
        <v>0.9335099752744042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241</v>
      </c>
      <c r="E47" s="16">
        <v>23602628.75</v>
      </c>
      <c r="F47" s="16">
        <v>1679871.3</v>
      </c>
      <c r="G47" s="17">
        <f aca="true" t="shared" si="2" ref="G47:G56">1-(+F47/E47)</f>
        <v>0.9288269405161067</v>
      </c>
      <c r="H47" s="18"/>
    </row>
    <row r="48" spans="1:8" ht="15.75">
      <c r="A48" s="45" t="s">
        <v>45</v>
      </c>
      <c r="B48" s="46"/>
      <c r="C48" s="14"/>
      <c r="D48" s="15">
        <v>8</v>
      </c>
      <c r="E48" s="16">
        <v>1514708.5</v>
      </c>
      <c r="F48" s="16">
        <v>106685.51</v>
      </c>
      <c r="G48" s="17">
        <f t="shared" si="2"/>
        <v>0.9295669694862081</v>
      </c>
      <c r="H48" s="18"/>
    </row>
    <row r="49" spans="1:8" ht="15.75">
      <c r="A49" s="45" t="s">
        <v>46</v>
      </c>
      <c r="B49" s="46"/>
      <c r="C49" s="14"/>
      <c r="D49" s="15">
        <v>91</v>
      </c>
      <c r="E49" s="16">
        <v>11528979</v>
      </c>
      <c r="F49" s="16">
        <v>928460.64</v>
      </c>
      <c r="G49" s="17">
        <f t="shared" si="2"/>
        <v>0.9194672277571153</v>
      </c>
      <c r="H49" s="18"/>
    </row>
    <row r="50" spans="1:8" ht="15.75">
      <c r="A50" s="45" t="s">
        <v>47</v>
      </c>
      <c r="B50" s="46"/>
      <c r="C50" s="14"/>
      <c r="D50" s="15">
        <v>8</v>
      </c>
      <c r="E50" s="16">
        <v>2302585</v>
      </c>
      <c r="F50" s="16">
        <v>104566</v>
      </c>
      <c r="G50" s="17">
        <f t="shared" si="2"/>
        <v>0.9545875613712415</v>
      </c>
      <c r="H50" s="18"/>
    </row>
    <row r="51" spans="1:8" ht="15.75">
      <c r="A51" s="45" t="s">
        <v>48</v>
      </c>
      <c r="B51" s="46"/>
      <c r="C51" s="14"/>
      <c r="D51" s="15">
        <v>17</v>
      </c>
      <c r="E51" s="16">
        <v>3255480</v>
      </c>
      <c r="F51" s="16">
        <v>262452.59</v>
      </c>
      <c r="G51" s="17">
        <f t="shared" si="2"/>
        <v>0.9193812924668558</v>
      </c>
      <c r="H51" s="18"/>
    </row>
    <row r="52" spans="1:8" ht="15.75">
      <c r="A52" s="45" t="s">
        <v>49</v>
      </c>
      <c r="B52" s="46"/>
      <c r="C52" s="14"/>
      <c r="D52" s="15">
        <v>2</v>
      </c>
      <c r="E52" s="16">
        <v>156940</v>
      </c>
      <c r="F52" s="16">
        <v>22260</v>
      </c>
      <c r="G52" s="17">
        <f t="shared" si="2"/>
        <v>0.8581623550401427</v>
      </c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605175</v>
      </c>
      <c r="F53" s="16">
        <v>55709.01</v>
      </c>
      <c r="G53" s="17">
        <f t="shared" si="2"/>
        <v>0.907945619035816</v>
      </c>
      <c r="H53" s="18"/>
    </row>
    <row r="54" spans="1:8" ht="15.75">
      <c r="A54" s="47" t="s">
        <v>72</v>
      </c>
      <c r="B54" s="48"/>
      <c r="C54" s="14"/>
      <c r="D54" s="15">
        <v>3</v>
      </c>
      <c r="E54" s="16">
        <v>94700</v>
      </c>
      <c r="F54" s="16">
        <v>25300</v>
      </c>
      <c r="G54" s="17">
        <f t="shared" si="2"/>
        <v>0.7328405491024288</v>
      </c>
      <c r="H54" s="18"/>
    </row>
    <row r="55" spans="1:8" ht="15.75">
      <c r="A55" s="45" t="s">
        <v>73</v>
      </c>
      <c r="B55" s="48"/>
      <c r="C55" s="14"/>
      <c r="D55" s="15">
        <v>871</v>
      </c>
      <c r="E55" s="16">
        <v>53228598.49</v>
      </c>
      <c r="F55" s="16">
        <v>6704154.75</v>
      </c>
      <c r="G55" s="17">
        <f t="shared" si="2"/>
        <v>0.8740497600879065</v>
      </c>
      <c r="H55" s="18"/>
    </row>
    <row r="56" spans="1:8" ht="15.75">
      <c r="A56" s="45" t="s">
        <v>74</v>
      </c>
      <c r="B56" s="48"/>
      <c r="C56" s="14"/>
      <c r="D56" s="15">
        <v>6</v>
      </c>
      <c r="E56" s="16">
        <v>647786.6</v>
      </c>
      <c r="F56" s="16">
        <v>29003.05</v>
      </c>
      <c r="G56" s="17">
        <f t="shared" si="2"/>
        <v>0.9552274622537731</v>
      </c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54</v>
      </c>
      <c r="B62" s="28"/>
      <c r="C62" s="59"/>
      <c r="D62" s="30">
        <f>SUM(D45:D58)</f>
        <v>1310</v>
      </c>
      <c r="E62" s="31">
        <f>SUM(E45:E61)</f>
        <v>105676521.38999999</v>
      </c>
      <c r="F62" s="31">
        <f>SUM(F45:F61)</f>
        <v>10499515.190000001</v>
      </c>
      <c r="G62" s="32">
        <f>1-(F62/E62)</f>
        <v>0.9006447690376611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75"/>
      <c r="E64" s="56"/>
      <c r="F64" s="57">
        <f>F62+F40</f>
        <v>14025843.190000001</v>
      </c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128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383432</v>
      </c>
      <c r="F10" s="16">
        <v>53852.5</v>
      </c>
      <c r="G10" s="17">
        <f aca="true" t="shared" si="0" ref="G10:G15">F10/E10</f>
        <v>0.1404486323520207</v>
      </c>
      <c r="H10" s="18"/>
    </row>
    <row r="11" spans="1:8" ht="15.75">
      <c r="A11" s="112" t="s">
        <v>129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77</v>
      </c>
      <c r="B12" s="13"/>
      <c r="C12" s="14"/>
      <c r="D12" s="15">
        <v>1</v>
      </c>
      <c r="E12" s="16">
        <v>140905</v>
      </c>
      <c r="F12" s="16">
        <v>34549</v>
      </c>
      <c r="G12" s="17">
        <f t="shared" si="0"/>
        <v>0.24519357013590717</v>
      </c>
      <c r="H12" s="18"/>
    </row>
    <row r="13" spans="1:8" ht="15.75">
      <c r="A13" s="112" t="s">
        <v>78</v>
      </c>
      <c r="B13" s="13"/>
      <c r="C13" s="14"/>
      <c r="D13" s="15">
        <v>1</v>
      </c>
      <c r="E13" s="16">
        <v>16649</v>
      </c>
      <c r="F13" s="16">
        <v>240</v>
      </c>
      <c r="G13" s="17">
        <f t="shared" si="0"/>
        <v>0.01441528019700883</v>
      </c>
      <c r="H13" s="18"/>
    </row>
    <row r="14" spans="1:8" ht="15.75">
      <c r="A14" s="112" t="s">
        <v>79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1</v>
      </c>
      <c r="E15" s="16">
        <v>8351</v>
      </c>
      <c r="F15" s="16">
        <v>3555</v>
      </c>
      <c r="G15" s="17">
        <f t="shared" si="0"/>
        <v>0.42569752125493954</v>
      </c>
      <c r="H15" s="18"/>
    </row>
    <row r="16" spans="1:8" ht="15.75">
      <c r="A16" s="112" t="s">
        <v>148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20</v>
      </c>
      <c r="B17" s="13"/>
      <c r="C17" s="14"/>
      <c r="D17" s="15">
        <v>1</v>
      </c>
      <c r="E17" s="16">
        <v>13702</v>
      </c>
      <c r="F17" s="16">
        <v>732</v>
      </c>
      <c r="G17" s="17">
        <f>F17/E17</f>
        <v>0.053422857976937674</v>
      </c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406164</v>
      </c>
      <c r="F18" s="16">
        <v>105189</v>
      </c>
      <c r="G18" s="17">
        <f>F18/E18</f>
        <v>0.25898159364197715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130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140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97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146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10</v>
      </c>
      <c r="B24" s="13"/>
      <c r="C24" s="14"/>
      <c r="D24" s="15">
        <v>6</v>
      </c>
      <c r="E24" s="16">
        <v>613209</v>
      </c>
      <c r="F24" s="16">
        <v>113975</v>
      </c>
      <c r="G24" s="17">
        <f>F24/E24</f>
        <v>0.18586648271633327</v>
      </c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110899.5</v>
      </c>
      <c r="F25" s="16">
        <v>21891.5</v>
      </c>
      <c r="G25" s="17">
        <f>F25/E25</f>
        <v>0.19739944724728245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113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81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141</v>
      </c>
      <c r="B31" s="13"/>
      <c r="C31" s="14"/>
      <c r="D31" s="15">
        <v>1</v>
      </c>
      <c r="E31" s="16">
        <v>17426</v>
      </c>
      <c r="F31" s="16">
        <v>4046</v>
      </c>
      <c r="G31" s="17">
        <f>F31/E31</f>
        <v>0.23218179731435787</v>
      </c>
      <c r="H31" s="18"/>
    </row>
    <row r="32" spans="1:8" ht="15.75">
      <c r="A32" s="114" t="s">
        <v>63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131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17</v>
      </c>
      <c r="E39" s="31">
        <f>SUM(E9:E38)</f>
        <v>1710737.5</v>
      </c>
      <c r="F39" s="31">
        <f>SUM(F9:F38)</f>
        <v>338030</v>
      </c>
      <c r="G39" s="32">
        <f>F39/E39</f>
        <v>0.1975931433080762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16</v>
      </c>
      <c r="E44" s="16">
        <v>2243552.7</v>
      </c>
      <c r="F44" s="16">
        <v>93604.57</v>
      </c>
      <c r="G44" s="17">
        <f>1-(+F44/E44)</f>
        <v>0.9582784170837618</v>
      </c>
      <c r="H44" s="18"/>
    </row>
    <row r="45" spans="1:8" ht="15.75">
      <c r="A45" s="45" t="s">
        <v>43</v>
      </c>
      <c r="B45" s="46"/>
      <c r="C45" s="14"/>
      <c r="D45" s="15">
        <v>1</v>
      </c>
      <c r="E45" s="16">
        <v>32953.85</v>
      </c>
      <c r="F45" s="16">
        <v>3901.45</v>
      </c>
      <c r="G45" s="17">
        <f>1-(+F45/E45)</f>
        <v>0.8816086739485675</v>
      </c>
      <c r="H45" s="18"/>
    </row>
    <row r="46" spans="1:8" ht="15.75">
      <c r="A46" s="45" t="s">
        <v>44</v>
      </c>
      <c r="B46" s="46"/>
      <c r="C46" s="14"/>
      <c r="D46" s="15">
        <v>144</v>
      </c>
      <c r="E46" s="16">
        <v>5185035.5</v>
      </c>
      <c r="F46" s="16">
        <v>411618.53</v>
      </c>
      <c r="G46" s="17">
        <f>1-(+F46/E46)</f>
        <v>0.920614134657323</v>
      </c>
      <c r="H46" s="18"/>
    </row>
    <row r="47" spans="1:8" ht="15.75">
      <c r="A47" s="45" t="s">
        <v>45</v>
      </c>
      <c r="B47" s="46"/>
      <c r="C47" s="14"/>
      <c r="D47" s="15">
        <v>10</v>
      </c>
      <c r="E47" s="16">
        <v>265250</v>
      </c>
      <c r="F47" s="16">
        <v>24360.01</v>
      </c>
      <c r="G47" s="17">
        <f>1-(+F47/E47)</f>
        <v>0.9081620735155513</v>
      </c>
      <c r="H47" s="18"/>
    </row>
    <row r="48" spans="1:8" ht="15.75">
      <c r="A48" s="45" t="s">
        <v>46</v>
      </c>
      <c r="B48" s="46"/>
      <c r="C48" s="14"/>
      <c r="D48" s="15">
        <v>74</v>
      </c>
      <c r="E48" s="16">
        <v>2921393.98</v>
      </c>
      <c r="F48" s="16">
        <v>301789.98</v>
      </c>
      <c r="G48" s="17">
        <f>1-(+F48/E48)</f>
        <v>0.896696583183895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21</v>
      </c>
      <c r="E50" s="16">
        <v>845620</v>
      </c>
      <c r="F50" s="16">
        <v>76095</v>
      </c>
      <c r="G50" s="17">
        <f>1-(+F50/E50)</f>
        <v>0.9100127716941415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72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73</v>
      </c>
      <c r="B54" s="48"/>
      <c r="C54" s="14"/>
      <c r="D54" s="15">
        <v>712</v>
      </c>
      <c r="E54" s="16">
        <v>38061551.91</v>
      </c>
      <c r="F54" s="16">
        <v>4761994.79</v>
      </c>
      <c r="G54" s="17">
        <f>1-(+F54/E54)</f>
        <v>0.874887004049121</v>
      </c>
      <c r="H54" s="18"/>
    </row>
    <row r="55" spans="1:8" ht="15.75">
      <c r="A55" s="45" t="s">
        <v>74</v>
      </c>
      <c r="B55" s="48"/>
      <c r="C55" s="14"/>
      <c r="D55" s="15">
        <v>3</v>
      </c>
      <c r="E55" s="16">
        <v>431987.56</v>
      </c>
      <c r="F55" s="16">
        <v>24173.11</v>
      </c>
      <c r="G55" s="17">
        <f>1-(+F55/E55)</f>
        <v>0.9440421154720289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981</v>
      </c>
      <c r="E61" s="31">
        <f>SUM(E44:E60)</f>
        <v>49987345.5</v>
      </c>
      <c r="F61" s="31">
        <f>SUM(F44:F60)</f>
        <v>5697537.44</v>
      </c>
      <c r="G61" s="32">
        <f>1-(+F61/E61)</f>
        <v>0.8860204041040747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6035567.44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128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129</v>
      </c>
      <c r="B11" s="13"/>
      <c r="C11" s="14"/>
      <c r="D11" s="15">
        <v>11</v>
      </c>
      <c r="E11" s="121">
        <v>1741347</v>
      </c>
      <c r="F11" s="16">
        <v>159109</v>
      </c>
      <c r="G11" s="17">
        <f>F11/E11</f>
        <v>0.09137122009570751</v>
      </c>
      <c r="H11" s="18"/>
    </row>
    <row r="12" spans="1:8" ht="15.75">
      <c r="A12" s="112" t="s">
        <v>77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78</v>
      </c>
      <c r="B13" s="13"/>
      <c r="C13" s="14"/>
      <c r="D13" s="15">
        <v>1</v>
      </c>
      <c r="E13" s="121">
        <v>171325</v>
      </c>
      <c r="F13" s="16">
        <v>24438</v>
      </c>
      <c r="G13" s="17">
        <f>F13/E13</f>
        <v>0.14264117904567342</v>
      </c>
      <c r="H13" s="18"/>
    </row>
    <row r="14" spans="1:8" ht="15.75">
      <c r="A14" s="112" t="s">
        <v>79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2</v>
      </c>
      <c r="E15" s="121">
        <v>399814</v>
      </c>
      <c r="F15" s="16">
        <v>113470.5</v>
      </c>
      <c r="G15" s="17">
        <f aca="true" t="shared" si="0" ref="G15:G20">F15/E15</f>
        <v>0.28380822082268253</v>
      </c>
      <c r="H15" s="18"/>
    </row>
    <row r="16" spans="1:8" ht="15.75">
      <c r="A16" s="112" t="s">
        <v>148</v>
      </c>
      <c r="B16" s="13"/>
      <c r="C16" s="14"/>
      <c r="D16" s="15">
        <v>1</v>
      </c>
      <c r="E16" s="121">
        <v>161962</v>
      </c>
      <c r="F16" s="16">
        <v>72449</v>
      </c>
      <c r="G16" s="17">
        <f t="shared" si="0"/>
        <v>0.4473209765253578</v>
      </c>
      <c r="H16" s="18"/>
    </row>
    <row r="17" spans="1:8" ht="15.75">
      <c r="A17" s="112" t="s">
        <v>20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4</v>
      </c>
      <c r="E18" s="121">
        <v>1143622</v>
      </c>
      <c r="F18" s="16">
        <v>205184</v>
      </c>
      <c r="G18" s="17">
        <f t="shared" si="0"/>
        <v>0.17941592589159705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1211091</v>
      </c>
      <c r="F19" s="16">
        <v>41599</v>
      </c>
      <c r="G19" s="17">
        <f t="shared" si="0"/>
        <v>0.03434836853712892</v>
      </c>
      <c r="H19" s="18"/>
    </row>
    <row r="20" spans="1:8" ht="15.75">
      <c r="A20" s="112" t="s">
        <v>130</v>
      </c>
      <c r="B20" s="13"/>
      <c r="C20" s="14"/>
      <c r="D20" s="15">
        <v>20</v>
      </c>
      <c r="E20" s="121">
        <v>2972450</v>
      </c>
      <c r="F20" s="16">
        <v>572963</v>
      </c>
      <c r="G20" s="17">
        <f t="shared" si="0"/>
        <v>0.19275782603576175</v>
      </c>
      <c r="H20" s="18"/>
    </row>
    <row r="21" spans="1:8" ht="15.75">
      <c r="A21" s="112" t="s">
        <v>140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97</v>
      </c>
      <c r="B22" s="13"/>
      <c r="C22" s="14"/>
      <c r="D22" s="15">
        <v>1</v>
      </c>
      <c r="E22" s="121">
        <v>83878</v>
      </c>
      <c r="F22" s="16">
        <v>26896</v>
      </c>
      <c r="G22" s="17">
        <f>F22/E22</f>
        <v>0.3206561911347433</v>
      </c>
      <c r="H22" s="18"/>
    </row>
    <row r="23" spans="1:8" ht="15.75">
      <c r="A23" s="112" t="s">
        <v>146</v>
      </c>
      <c r="B23" s="13"/>
      <c r="C23" s="14"/>
      <c r="D23" s="15">
        <v>1</v>
      </c>
      <c r="E23" s="121">
        <v>60319</v>
      </c>
      <c r="F23" s="16">
        <v>14400</v>
      </c>
      <c r="G23" s="17">
        <f>F23/E23</f>
        <v>0.23873074818879622</v>
      </c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672986</v>
      </c>
      <c r="F25" s="16">
        <v>167393</v>
      </c>
      <c r="G25" s="17">
        <f>F25/E25</f>
        <v>0.24873177153759513</v>
      </c>
      <c r="H25" s="18"/>
    </row>
    <row r="26" spans="1:8" ht="15.75">
      <c r="A26" s="113" t="s">
        <v>26</v>
      </c>
      <c r="B26" s="13"/>
      <c r="C26" s="14"/>
      <c r="D26" s="15">
        <v>15</v>
      </c>
      <c r="E26" s="121">
        <v>152827</v>
      </c>
      <c r="F26" s="16">
        <v>152827</v>
      </c>
      <c r="G26" s="17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21">
        <v>50700</v>
      </c>
      <c r="F28" s="16">
        <v>10450</v>
      </c>
      <c r="G28" s="17">
        <f aca="true" t="shared" si="1" ref="G28:G34">F28/E28</f>
        <v>0.20611439842209073</v>
      </c>
      <c r="H28" s="18"/>
    </row>
    <row r="29" spans="1:8" ht="15.75">
      <c r="A29" s="114" t="s">
        <v>113</v>
      </c>
      <c r="B29" s="13"/>
      <c r="C29" s="14"/>
      <c r="D29" s="15">
        <v>1</v>
      </c>
      <c r="E29" s="121">
        <v>121469</v>
      </c>
      <c r="F29" s="16">
        <v>39649</v>
      </c>
      <c r="G29" s="17">
        <f t="shared" si="1"/>
        <v>0.32641250030872077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21">
        <v>200947</v>
      </c>
      <c r="F30" s="16">
        <v>65141</v>
      </c>
      <c r="G30" s="17">
        <f t="shared" si="1"/>
        <v>0.32417005479056665</v>
      </c>
      <c r="H30" s="18"/>
    </row>
    <row r="31" spans="1:8" ht="15.75">
      <c r="A31" s="114" t="s">
        <v>141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63</v>
      </c>
      <c r="B32" s="13"/>
      <c r="C32" s="14"/>
      <c r="D32" s="15">
        <v>2</v>
      </c>
      <c r="E32" s="121">
        <v>160740</v>
      </c>
      <c r="F32" s="16">
        <v>51285</v>
      </c>
      <c r="G32" s="17">
        <f t="shared" si="1"/>
        <v>0.3190556177678238</v>
      </c>
      <c r="H32" s="18"/>
    </row>
    <row r="33" spans="1:8" ht="15.75">
      <c r="A33" s="114" t="s">
        <v>125</v>
      </c>
      <c r="B33" s="13"/>
      <c r="C33" s="14"/>
      <c r="D33" s="15">
        <v>1</v>
      </c>
      <c r="E33" s="121">
        <v>174978</v>
      </c>
      <c r="F33" s="16">
        <v>60337</v>
      </c>
      <c r="G33" s="17">
        <f t="shared" si="1"/>
        <v>0.3448262067231309</v>
      </c>
      <c r="H33" s="18"/>
    </row>
    <row r="34" spans="1:8" ht="15.75">
      <c r="A34" s="114" t="s">
        <v>131</v>
      </c>
      <c r="B34" s="13"/>
      <c r="C34" s="14"/>
      <c r="D34" s="15">
        <v>5</v>
      </c>
      <c r="E34" s="121">
        <v>1374154</v>
      </c>
      <c r="F34" s="16">
        <v>225188</v>
      </c>
      <c r="G34" s="17">
        <f t="shared" si="1"/>
        <v>0.16387391806158552</v>
      </c>
      <c r="H34" s="18"/>
    </row>
    <row r="35" spans="1:8" ht="15">
      <c r="A35" s="20" t="s">
        <v>34</v>
      </c>
      <c r="B35" s="13"/>
      <c r="C35" s="14"/>
      <c r="D35" s="21"/>
      <c r="E35" s="121">
        <v>136405</v>
      </c>
      <c r="F35" s="16">
        <v>17395</v>
      </c>
      <c r="G35" s="23"/>
      <c r="H35" s="18"/>
    </row>
    <row r="36" spans="1:8" ht="15">
      <c r="A36" s="20" t="s">
        <v>53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72</v>
      </c>
      <c r="E39" s="31">
        <f>SUM(E9:E38)</f>
        <v>10991014</v>
      </c>
      <c r="F39" s="31">
        <f>SUM(F9:F38)</f>
        <v>2020173.5</v>
      </c>
      <c r="G39" s="32">
        <f>F39/E39</f>
        <v>0.18380228612209937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171</v>
      </c>
      <c r="E44" s="16">
        <v>19424613</v>
      </c>
      <c r="F44" s="16">
        <v>1004099.35</v>
      </c>
      <c r="G44" s="17">
        <f>1-(+F44/E44)</f>
        <v>0.9483078839202613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325</v>
      </c>
      <c r="E46" s="16">
        <v>14542432.75</v>
      </c>
      <c r="F46" s="16">
        <v>1047588.23</v>
      </c>
      <c r="G46" s="17">
        <f aca="true" t="shared" si="2" ref="G46:G52">1-(+F46/E46)</f>
        <v>0.9279633436847078</v>
      </c>
      <c r="H46" s="18"/>
    </row>
    <row r="47" spans="1:8" ht="15.75">
      <c r="A47" s="45" t="s">
        <v>45</v>
      </c>
      <c r="B47" s="46"/>
      <c r="C47" s="14"/>
      <c r="D47" s="15">
        <v>28</v>
      </c>
      <c r="E47" s="16">
        <v>3704095.4</v>
      </c>
      <c r="F47" s="16">
        <v>231337.95</v>
      </c>
      <c r="G47" s="17">
        <f t="shared" si="2"/>
        <v>0.9375453585779675</v>
      </c>
      <c r="H47" s="18"/>
    </row>
    <row r="48" spans="1:8" ht="15.75">
      <c r="A48" s="45" t="s">
        <v>46</v>
      </c>
      <c r="B48" s="46"/>
      <c r="C48" s="14"/>
      <c r="D48" s="15">
        <v>112</v>
      </c>
      <c r="E48" s="16">
        <v>14493690.71</v>
      </c>
      <c r="F48" s="16">
        <v>1119673.45</v>
      </c>
      <c r="G48" s="17">
        <f t="shared" si="2"/>
        <v>0.9227475270168781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19</v>
      </c>
      <c r="E50" s="16">
        <v>5467385</v>
      </c>
      <c r="F50" s="16">
        <v>285420</v>
      </c>
      <c r="G50" s="17">
        <f t="shared" si="2"/>
        <v>0.9477958841383952</v>
      </c>
      <c r="H50" s="18"/>
    </row>
    <row r="51" spans="1:8" ht="15.75">
      <c r="A51" s="45" t="s">
        <v>49</v>
      </c>
      <c r="B51" s="46"/>
      <c r="C51" s="14"/>
      <c r="D51" s="15">
        <v>3</v>
      </c>
      <c r="E51" s="16">
        <v>415340</v>
      </c>
      <c r="F51" s="16">
        <v>-35975</v>
      </c>
      <c r="G51" s="17">
        <f t="shared" si="2"/>
        <v>1.0866157846583522</v>
      </c>
      <c r="H51" s="18"/>
    </row>
    <row r="52" spans="1:8" ht="15.75">
      <c r="A52" s="45" t="s">
        <v>50</v>
      </c>
      <c r="B52" s="46"/>
      <c r="C52" s="14"/>
      <c r="D52" s="15">
        <v>3</v>
      </c>
      <c r="E52" s="16">
        <v>683825</v>
      </c>
      <c r="F52" s="16">
        <v>15875</v>
      </c>
      <c r="G52" s="17">
        <f t="shared" si="2"/>
        <v>0.9767849961612985</v>
      </c>
      <c r="H52" s="18"/>
    </row>
    <row r="53" spans="1:8" ht="15.75">
      <c r="A53" s="47" t="s">
        <v>72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73</v>
      </c>
      <c r="B54" s="48"/>
      <c r="C54" s="14"/>
      <c r="D54" s="15">
        <v>1514</v>
      </c>
      <c r="E54" s="16">
        <v>97574718.2</v>
      </c>
      <c r="F54" s="16">
        <v>10191146.1</v>
      </c>
      <c r="G54" s="17">
        <f>1-(+F54/E54)</f>
        <v>0.8955554646941322</v>
      </c>
      <c r="H54" s="18"/>
    </row>
    <row r="55" spans="1:8" ht="15.75">
      <c r="A55" s="45" t="s">
        <v>74</v>
      </c>
      <c r="B55" s="48"/>
      <c r="C55" s="14"/>
      <c r="D55" s="15">
        <v>16</v>
      </c>
      <c r="E55" s="16">
        <v>1070441.25</v>
      </c>
      <c r="F55" s="16">
        <v>68342.14</v>
      </c>
      <c r="G55" s="17">
        <f>1-(+F55/E55)</f>
        <v>0.9361551696555042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>
        <v>-1</v>
      </c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2191</v>
      </c>
      <c r="E61" s="31">
        <f>SUM(E44:E60)</f>
        <v>157376541.31</v>
      </c>
      <c r="F61" s="31">
        <f>SUM(F44:F60)</f>
        <v>13927506.22</v>
      </c>
      <c r="G61" s="32">
        <f>1-(F61/E61)</f>
        <v>0.911502018635893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55</v>
      </c>
      <c r="B63" s="56"/>
      <c r="C63" s="59"/>
      <c r="D63" s="75"/>
      <c r="E63" s="56"/>
      <c r="F63" s="57">
        <f>F61+F39</f>
        <v>15947679.72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84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85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2" t="s">
        <v>124</v>
      </c>
      <c r="B14" s="13"/>
      <c r="C14" s="14"/>
      <c r="D14" s="15">
        <v>1</v>
      </c>
      <c r="E14" s="16">
        <v>71650</v>
      </c>
      <c r="F14" s="16">
        <v>12158</v>
      </c>
      <c r="G14" s="17">
        <f>F14/E14</f>
        <v>0.16968597348220515</v>
      </c>
      <c r="H14" s="18"/>
    </row>
    <row r="15" spans="1:8" ht="15.75" customHeight="1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86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30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18</v>
      </c>
      <c r="B18" s="13"/>
      <c r="C18" s="14"/>
      <c r="D18" s="15">
        <v>3</v>
      </c>
      <c r="E18" s="16">
        <v>217786</v>
      </c>
      <c r="F18" s="16">
        <v>82486.5</v>
      </c>
      <c r="G18" s="17">
        <f>F18/E18</f>
        <v>0.37875024106232724</v>
      </c>
      <c r="H18" s="18"/>
    </row>
    <row r="19" spans="1:8" ht="15.75" customHeight="1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87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25</v>
      </c>
      <c r="B25" s="13"/>
      <c r="C25" s="14"/>
      <c r="D25" s="15">
        <v>1</v>
      </c>
      <c r="E25" s="16">
        <v>37690</v>
      </c>
      <c r="F25" s="16">
        <v>11572.5</v>
      </c>
      <c r="G25" s="17">
        <f>F25/E25</f>
        <v>0.3070443088352348</v>
      </c>
      <c r="H25" s="18"/>
    </row>
    <row r="26" spans="1:8" ht="15.75" customHeight="1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114</v>
      </c>
      <c r="B30" s="13"/>
      <c r="C30" s="14"/>
      <c r="D30" s="15"/>
      <c r="E30" s="16"/>
      <c r="F30" s="16"/>
      <c r="G30" s="17"/>
      <c r="H30" s="18"/>
    </row>
    <row r="31" spans="1:8" ht="15.75" customHeight="1">
      <c r="A31" s="114" t="s">
        <v>33</v>
      </c>
      <c r="B31" s="13"/>
      <c r="C31" s="14"/>
      <c r="D31" s="15">
        <v>1</v>
      </c>
      <c r="E31" s="16">
        <v>124077</v>
      </c>
      <c r="F31" s="16">
        <v>41030</v>
      </c>
      <c r="G31" s="17">
        <f>F31/E31</f>
        <v>0.3306817540720681</v>
      </c>
      <c r="H31" s="18"/>
    </row>
    <row r="32" spans="1:8" ht="15.75" customHeight="1">
      <c r="A32" s="114" t="s">
        <v>63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79</v>
      </c>
      <c r="B33" s="13"/>
      <c r="C33" s="14"/>
      <c r="D33" s="15">
        <v>6</v>
      </c>
      <c r="E33" s="16">
        <v>355551</v>
      </c>
      <c r="F33" s="16">
        <v>82658.5</v>
      </c>
      <c r="G33" s="17">
        <f>F33/E33</f>
        <v>0.23248000990012685</v>
      </c>
      <c r="H33" s="18"/>
    </row>
    <row r="34" spans="1:8" ht="15.75" customHeight="1">
      <c r="A34" s="114" t="s">
        <v>68</v>
      </c>
      <c r="B34" s="13"/>
      <c r="C34" s="14"/>
      <c r="D34" s="15">
        <v>1</v>
      </c>
      <c r="E34" s="16">
        <v>87812</v>
      </c>
      <c r="F34" s="16">
        <v>30407</v>
      </c>
      <c r="G34" s="17">
        <f>F34/E34</f>
        <v>0.3462738577870906</v>
      </c>
      <c r="H34" s="18"/>
    </row>
    <row r="35" spans="1:8" ht="15.75" customHeight="1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37</v>
      </c>
      <c r="B39" s="28"/>
      <c r="C39" s="29"/>
      <c r="D39" s="30">
        <f>SUM(D9:D38)</f>
        <v>13</v>
      </c>
      <c r="E39" s="31">
        <f>SUM(E9:E38)</f>
        <v>894566</v>
      </c>
      <c r="F39" s="31">
        <f>SUM(F9:F38)</f>
        <v>260312.5</v>
      </c>
      <c r="G39" s="32">
        <f>F39/E39</f>
        <v>0.29099306255770957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 customHeight="1">
      <c r="A44" s="45" t="s">
        <v>42</v>
      </c>
      <c r="B44" s="46"/>
      <c r="C44" s="14"/>
      <c r="D44" s="15">
        <v>25</v>
      </c>
      <c r="E44" s="16">
        <v>1252002.3</v>
      </c>
      <c r="F44" s="16">
        <v>68035.87</v>
      </c>
      <c r="G44" s="17">
        <f>1-(+F44/E44)</f>
        <v>0.9456583506276306</v>
      </c>
      <c r="H44" s="18"/>
    </row>
    <row r="45" spans="1:8" ht="15.75" customHeight="1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44</v>
      </c>
      <c r="B46" s="46"/>
      <c r="C46" s="14"/>
      <c r="D46" s="15">
        <v>67</v>
      </c>
      <c r="E46" s="16">
        <v>2877510.5</v>
      </c>
      <c r="F46" s="16">
        <v>221636.25</v>
      </c>
      <c r="G46" s="17">
        <f>1-(+F46/E46)</f>
        <v>0.9229763887916308</v>
      </c>
      <c r="H46" s="18"/>
    </row>
    <row r="47" spans="1:8" ht="15.75" customHeight="1">
      <c r="A47" s="45" t="s">
        <v>45</v>
      </c>
      <c r="B47" s="46"/>
      <c r="C47" s="14"/>
      <c r="D47" s="15">
        <v>12</v>
      </c>
      <c r="E47" s="16">
        <v>1673336</v>
      </c>
      <c r="F47" s="16">
        <v>48817.36</v>
      </c>
      <c r="G47" s="17">
        <f>1-(+F47/E47)</f>
        <v>0.9708263253763739</v>
      </c>
      <c r="H47" s="18"/>
    </row>
    <row r="48" spans="1:8" ht="15.75" customHeight="1">
      <c r="A48" s="45" t="s">
        <v>46</v>
      </c>
      <c r="B48" s="46"/>
      <c r="C48" s="14"/>
      <c r="D48" s="15">
        <v>23</v>
      </c>
      <c r="E48" s="16">
        <v>1378919.86</v>
      </c>
      <c r="F48" s="16">
        <v>98862.86</v>
      </c>
      <c r="G48" s="17">
        <f>1-(+F48/E48)</f>
        <v>0.9283041292914587</v>
      </c>
      <c r="H48" s="18"/>
    </row>
    <row r="49" spans="1:8" ht="15.75" customHeight="1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48</v>
      </c>
      <c r="B50" s="46"/>
      <c r="C50" s="14"/>
      <c r="D50" s="15">
        <v>6</v>
      </c>
      <c r="E50" s="16">
        <v>738715</v>
      </c>
      <c r="F50" s="16">
        <v>41865</v>
      </c>
      <c r="G50" s="17">
        <f>1-(+F50/E50)</f>
        <v>0.943327264235869</v>
      </c>
      <c r="H50" s="18"/>
    </row>
    <row r="51" spans="1:8" ht="15.75" customHeight="1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73</v>
      </c>
      <c r="B53" s="48"/>
      <c r="C53" s="14"/>
      <c r="D53" s="15">
        <v>503</v>
      </c>
      <c r="E53" s="16">
        <v>20792259.8</v>
      </c>
      <c r="F53" s="16">
        <v>2197156.73</v>
      </c>
      <c r="G53" s="17">
        <f>1-(+F53/E53)</f>
        <v>0.8943281417636</v>
      </c>
      <c r="H53" s="18"/>
    </row>
    <row r="54" spans="1:8" ht="15.75" customHeight="1">
      <c r="A54" s="45" t="s">
        <v>74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35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54</v>
      </c>
      <c r="B60" s="28"/>
      <c r="C60" s="29"/>
      <c r="D60" s="30">
        <f>SUM(D44:D56)</f>
        <v>636</v>
      </c>
      <c r="E60" s="31">
        <f>SUM(E44:E59)</f>
        <v>28712743.46</v>
      </c>
      <c r="F60" s="31">
        <f>SUM(F44:F59)</f>
        <v>2676374.07</v>
      </c>
      <c r="G60" s="32">
        <f>1-(F60/E60)</f>
        <v>0.9067879363834221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55</v>
      </c>
      <c r="B62" s="56"/>
      <c r="C62" s="56"/>
      <c r="D62" s="75"/>
      <c r="E62" s="56"/>
      <c r="F62" s="57">
        <f>F60+F39</f>
        <v>2936686.57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68000</v>
      </c>
      <c r="F9" s="16">
        <v>13862</v>
      </c>
      <c r="G9" s="119">
        <f>F9/E9</f>
        <v>0.2038529411764706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1838754</v>
      </c>
      <c r="F10" s="16">
        <v>174257.5</v>
      </c>
      <c r="G10" s="119">
        <f>F10/E10</f>
        <v>0.09476933836717691</v>
      </c>
      <c r="H10" s="18"/>
    </row>
    <row r="11" spans="1:8" ht="15.75">
      <c r="A11" s="112" t="s">
        <v>89</v>
      </c>
      <c r="B11" s="13"/>
      <c r="C11" s="14"/>
      <c r="D11" s="15">
        <v>1</v>
      </c>
      <c r="E11" s="16">
        <v>269087</v>
      </c>
      <c r="F11" s="16">
        <v>74067.5</v>
      </c>
      <c r="G11" s="119">
        <f>F11/E11</f>
        <v>0.2752548432291415</v>
      </c>
      <c r="H11" s="18"/>
    </row>
    <row r="12" spans="1:8" ht="15.75">
      <c r="A12" s="112" t="s">
        <v>30</v>
      </c>
      <c r="B12" s="13"/>
      <c r="C12" s="14"/>
      <c r="D12" s="15">
        <v>1</v>
      </c>
      <c r="E12" s="16">
        <v>283050</v>
      </c>
      <c r="F12" s="16">
        <v>93640</v>
      </c>
      <c r="G12" s="119">
        <f>F12/E12</f>
        <v>0.33082494258964845</v>
      </c>
      <c r="H12" s="18"/>
    </row>
    <row r="13" spans="1:8" ht="15.75">
      <c r="A13" s="112" t="s">
        <v>90</v>
      </c>
      <c r="B13" s="13"/>
      <c r="C13" s="14"/>
      <c r="D13" s="15">
        <v>28</v>
      </c>
      <c r="E13" s="16">
        <v>4123756</v>
      </c>
      <c r="F13" s="16">
        <v>774217.5</v>
      </c>
      <c r="G13" s="119">
        <f>F13/E13</f>
        <v>0.18774571046395566</v>
      </c>
      <c r="H13" s="18"/>
    </row>
    <row r="14" spans="1:8" ht="15.75">
      <c r="A14" s="112" t="s">
        <v>123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78</v>
      </c>
      <c r="B15" s="13"/>
      <c r="C15" s="14"/>
      <c r="D15" s="15">
        <v>1</v>
      </c>
      <c r="E15" s="16">
        <v>149882</v>
      </c>
      <c r="F15" s="16">
        <v>40160</v>
      </c>
      <c r="G15" s="119">
        <f>F15/E15</f>
        <v>0.2679441160379499</v>
      </c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23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3</v>
      </c>
      <c r="E18" s="16">
        <v>1486763</v>
      </c>
      <c r="F18" s="16">
        <v>345003</v>
      </c>
      <c r="G18" s="119">
        <f aca="true" t="shared" si="0" ref="G18:G23">F18/E18</f>
        <v>0.23204976179794629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1167959</v>
      </c>
      <c r="F19" s="16">
        <v>303414</v>
      </c>
      <c r="G19" s="119">
        <f t="shared" si="0"/>
        <v>0.25978137931211626</v>
      </c>
      <c r="H19" s="18"/>
    </row>
    <row r="20" spans="1:8" ht="15.75">
      <c r="A20" s="112" t="s">
        <v>71</v>
      </c>
      <c r="B20" s="13"/>
      <c r="C20" s="14"/>
      <c r="D20" s="15">
        <v>1</v>
      </c>
      <c r="E20" s="16">
        <v>172327</v>
      </c>
      <c r="F20" s="16">
        <v>54340.5</v>
      </c>
      <c r="G20" s="119">
        <f t="shared" si="0"/>
        <v>0.31533363895384936</v>
      </c>
      <c r="H20" s="18"/>
    </row>
    <row r="21" spans="1:8" ht="15.75">
      <c r="A21" s="112" t="s">
        <v>91</v>
      </c>
      <c r="B21" s="13"/>
      <c r="C21" s="14"/>
      <c r="D21" s="15">
        <v>1</v>
      </c>
      <c r="E21" s="16">
        <v>657594</v>
      </c>
      <c r="F21" s="16">
        <v>24441.5</v>
      </c>
      <c r="G21" s="119">
        <f t="shared" si="0"/>
        <v>0.037168070268281034</v>
      </c>
      <c r="H21" s="18"/>
    </row>
    <row r="22" spans="1:8" ht="15.75">
      <c r="A22" s="112" t="s">
        <v>125</v>
      </c>
      <c r="B22" s="13"/>
      <c r="C22" s="14"/>
      <c r="D22" s="15">
        <v>1</v>
      </c>
      <c r="E22" s="16">
        <v>392323</v>
      </c>
      <c r="F22" s="16">
        <v>81700.5</v>
      </c>
      <c r="G22" s="119">
        <f t="shared" si="0"/>
        <v>0.2082480507133153</v>
      </c>
      <c r="H22" s="18"/>
    </row>
    <row r="23" spans="1:8" ht="15.75">
      <c r="A23" s="112" t="s">
        <v>87</v>
      </c>
      <c r="B23" s="13"/>
      <c r="C23" s="14"/>
      <c r="D23" s="15">
        <v>1</v>
      </c>
      <c r="E23" s="16">
        <v>169201</v>
      </c>
      <c r="F23" s="16">
        <v>53429.5</v>
      </c>
      <c r="G23" s="119">
        <f t="shared" si="0"/>
        <v>0.3157753204768293</v>
      </c>
      <c r="H23" s="18"/>
    </row>
    <row r="24" spans="1:8" ht="15.75">
      <c r="A24" s="112" t="s">
        <v>92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6</v>
      </c>
      <c r="E25" s="16">
        <v>1171720</v>
      </c>
      <c r="F25" s="16">
        <v>262575</v>
      </c>
      <c r="G25" s="119">
        <f>F25/E25</f>
        <v>0.2240936401187997</v>
      </c>
      <c r="H25" s="18"/>
    </row>
    <row r="26" spans="1:8" ht="15.75">
      <c r="A26" s="113" t="s">
        <v>26</v>
      </c>
      <c r="B26" s="13"/>
      <c r="C26" s="14"/>
      <c r="D26" s="15">
        <v>19</v>
      </c>
      <c r="E26" s="16">
        <v>239443</v>
      </c>
      <c r="F26" s="16">
        <v>239443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64695</v>
      </c>
      <c r="F28" s="16">
        <v>19720</v>
      </c>
      <c r="G28" s="119">
        <f>F28/E28</f>
        <v>0.30481490068784295</v>
      </c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134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93</v>
      </c>
      <c r="B31" s="13"/>
      <c r="C31" s="14"/>
      <c r="D31" s="15">
        <v>2</v>
      </c>
      <c r="E31" s="16">
        <v>294093</v>
      </c>
      <c r="F31" s="16">
        <v>129785</v>
      </c>
      <c r="G31" s="119">
        <f>F31/E31</f>
        <v>0.4413059814412448</v>
      </c>
      <c r="H31" s="18"/>
    </row>
    <row r="32" spans="1:8" ht="15.75">
      <c r="A32" s="114" t="s">
        <v>121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596812</v>
      </c>
      <c r="F33" s="16">
        <v>-9962.5</v>
      </c>
      <c r="G33" s="119">
        <f>F33/E33</f>
        <v>-0.01669286140359108</v>
      </c>
      <c r="H33" s="18"/>
    </row>
    <row r="34" spans="1:8" ht="15.75">
      <c r="A34" s="114" t="s">
        <v>94</v>
      </c>
      <c r="B34" s="13"/>
      <c r="C34" s="14"/>
      <c r="D34" s="15">
        <v>3</v>
      </c>
      <c r="E34" s="16">
        <v>1360138</v>
      </c>
      <c r="F34" s="16">
        <v>280844</v>
      </c>
      <c r="G34" s="119">
        <f>F34/E34</f>
        <v>0.20648198932755352</v>
      </c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77</v>
      </c>
      <c r="E39" s="31">
        <f>SUM(E9:E38)</f>
        <v>14505597</v>
      </c>
      <c r="F39" s="31">
        <f>SUM(F9:F38)</f>
        <v>2954938</v>
      </c>
      <c r="G39" s="107">
        <f>F39/E39</f>
        <v>0.2037101954507629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147</v>
      </c>
      <c r="E44" s="16">
        <v>20002144.75</v>
      </c>
      <c r="F44" s="16">
        <v>1052341.9</v>
      </c>
      <c r="G44" s="119">
        <f>1-(+F44/E44)</f>
        <v>0.9473885469206996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416</v>
      </c>
      <c r="E46" s="16">
        <v>39888681.25</v>
      </c>
      <c r="F46" s="16">
        <v>2180949.37</v>
      </c>
      <c r="G46" s="119">
        <f>1-(+F46/E46)</f>
        <v>0.9453241044412818</v>
      </c>
      <c r="H46" s="18"/>
    </row>
    <row r="47" spans="1:8" ht="15.75">
      <c r="A47" s="45" t="s">
        <v>45</v>
      </c>
      <c r="B47" s="46"/>
      <c r="C47" s="14"/>
      <c r="D47" s="15">
        <v>38</v>
      </c>
      <c r="E47" s="16">
        <v>6225194.5</v>
      </c>
      <c r="F47" s="16">
        <v>564375.72</v>
      </c>
      <c r="G47" s="119">
        <f>1-(+F47/E47)</f>
        <v>0.9093400664027446</v>
      </c>
      <c r="H47" s="18"/>
    </row>
    <row r="48" spans="1:8" ht="15.75">
      <c r="A48" s="45" t="s">
        <v>46</v>
      </c>
      <c r="B48" s="46"/>
      <c r="C48" s="14"/>
      <c r="D48" s="15">
        <v>110</v>
      </c>
      <c r="E48" s="16">
        <v>29107360.86</v>
      </c>
      <c r="F48" s="16">
        <v>1793594.68</v>
      </c>
      <c r="G48" s="119">
        <f>1-(+F48/E48)</f>
        <v>0.938380030789229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15</v>
      </c>
      <c r="E50" s="16">
        <v>5363325</v>
      </c>
      <c r="F50" s="16">
        <v>368991.75</v>
      </c>
      <c r="G50" s="119">
        <f>1-(+F50/E50)</f>
        <v>0.9312009341220232</v>
      </c>
      <c r="H50" s="18"/>
    </row>
    <row r="51" spans="1:8" ht="15.75">
      <c r="A51" s="45" t="s">
        <v>49</v>
      </c>
      <c r="B51" s="46"/>
      <c r="C51" s="14"/>
      <c r="D51" s="15">
        <v>4</v>
      </c>
      <c r="E51" s="16">
        <v>1770890</v>
      </c>
      <c r="F51" s="16">
        <v>188616.75</v>
      </c>
      <c r="G51" s="119">
        <f>1-(+F51/E51)</f>
        <v>0.8934904200712636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2462250</v>
      </c>
      <c r="F52" s="16">
        <v>98125</v>
      </c>
      <c r="G52" s="119">
        <f>1-(+F52/E52)</f>
        <v>0.9601482383998375</v>
      </c>
      <c r="H52" s="18"/>
    </row>
    <row r="53" spans="1:8" ht="15.75">
      <c r="A53" s="79" t="s">
        <v>72</v>
      </c>
      <c r="B53" s="46"/>
      <c r="C53" s="14"/>
      <c r="D53" s="15">
        <v>2</v>
      </c>
      <c r="E53" s="16">
        <v>621400</v>
      </c>
      <c r="F53" s="16">
        <v>-32900</v>
      </c>
      <c r="G53" s="119">
        <f>1-(+F53/E53)</f>
        <v>1.052944962986804</v>
      </c>
      <c r="H53" s="18"/>
    </row>
    <row r="54" spans="1:8" ht="15.75">
      <c r="A54" s="45" t="s">
        <v>126</v>
      </c>
      <c r="B54" s="46"/>
      <c r="C54" s="14"/>
      <c r="D54" s="15">
        <v>1705</v>
      </c>
      <c r="E54" s="16">
        <v>107652149.51</v>
      </c>
      <c r="F54" s="16">
        <v>12631070.83</v>
      </c>
      <c r="G54" s="119">
        <f>1-(+F54/E54)</f>
        <v>0.8826677322515825</v>
      </c>
      <c r="H54" s="18"/>
    </row>
    <row r="55" spans="1:8" ht="15.75">
      <c r="A55" s="126" t="s">
        <v>127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35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54</v>
      </c>
      <c r="B61" s="28"/>
      <c r="C61" s="29"/>
      <c r="D61" s="30">
        <f>SUM(D44:D57)</f>
        <v>2441</v>
      </c>
      <c r="E61" s="31">
        <f>SUM(E44:E60)</f>
        <v>213093395.87</v>
      </c>
      <c r="F61" s="31">
        <f>SUM(F44:F60)</f>
        <v>18845166</v>
      </c>
      <c r="G61" s="111">
        <f>1-(+F61/E61)</f>
        <v>0.911563819596283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21800104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3</v>
      </c>
      <c r="E9" s="121">
        <v>118985</v>
      </c>
      <c r="F9" s="122">
        <v>-167251</v>
      </c>
      <c r="G9" s="119">
        <f>F9/E9</f>
        <v>-1.4056477707274027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688845</v>
      </c>
      <c r="F10" s="122">
        <v>149090</v>
      </c>
      <c r="G10" s="119">
        <f>F10/E10</f>
        <v>0.2164347567304691</v>
      </c>
      <c r="H10" s="18"/>
    </row>
    <row r="11" spans="1:8" ht="15.75">
      <c r="A11" s="112" t="s">
        <v>115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271837</v>
      </c>
      <c r="F12" s="122">
        <v>110532</v>
      </c>
      <c r="G12" s="119">
        <f>F12/E12</f>
        <v>0.40661131486883684</v>
      </c>
      <c r="H12" s="18"/>
    </row>
    <row r="13" spans="1:8" ht="15.75">
      <c r="A13" s="112" t="s">
        <v>90</v>
      </c>
      <c r="B13" s="13"/>
      <c r="C13" s="14"/>
      <c r="D13" s="15">
        <v>17</v>
      </c>
      <c r="E13" s="121">
        <v>3206783</v>
      </c>
      <c r="F13" s="122">
        <v>453614</v>
      </c>
      <c r="G13" s="119">
        <f>F13/E13</f>
        <v>0.1414545355890935</v>
      </c>
      <c r="H13" s="18"/>
    </row>
    <row r="14" spans="1:8" ht="15.75">
      <c r="A14" s="112" t="s">
        <v>135</v>
      </c>
      <c r="B14" s="13"/>
      <c r="C14" s="14"/>
      <c r="D14" s="15">
        <v>1</v>
      </c>
      <c r="E14" s="121">
        <v>228487</v>
      </c>
      <c r="F14" s="122">
        <v>54323</v>
      </c>
      <c r="G14" s="119">
        <f>F14/E14</f>
        <v>0.2377509442550342</v>
      </c>
      <c r="H14" s="18"/>
    </row>
    <row r="15" spans="1:8" ht="15.75">
      <c r="A15" s="112" t="s">
        <v>138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114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96</v>
      </c>
      <c r="B17" s="13"/>
      <c r="C17" s="14"/>
      <c r="D17" s="15">
        <v>3</v>
      </c>
      <c r="E17" s="121">
        <v>909725</v>
      </c>
      <c r="F17" s="122">
        <v>171732</v>
      </c>
      <c r="G17" s="119">
        <f aca="true" t="shared" si="0" ref="G17:G22">F17/E17</f>
        <v>0.1887735304625024</v>
      </c>
      <c r="H17" s="18"/>
    </row>
    <row r="18" spans="1:8" ht="15.75">
      <c r="A18" s="112" t="s">
        <v>144</v>
      </c>
      <c r="B18" s="13"/>
      <c r="C18" s="14"/>
      <c r="D18" s="15">
        <v>1</v>
      </c>
      <c r="E18" s="121">
        <v>32766</v>
      </c>
      <c r="F18" s="122">
        <v>1675</v>
      </c>
      <c r="G18" s="119">
        <f t="shared" si="0"/>
        <v>0.05112006348043704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673639</v>
      </c>
      <c r="F19" s="122">
        <v>85677.5</v>
      </c>
      <c r="G19" s="119">
        <f t="shared" si="0"/>
        <v>0.1271860744404644</v>
      </c>
      <c r="H19" s="18"/>
    </row>
    <row r="20" spans="1:8" ht="15.75">
      <c r="A20" s="112" t="s">
        <v>71</v>
      </c>
      <c r="B20" s="13"/>
      <c r="C20" s="14"/>
      <c r="D20" s="15">
        <v>1</v>
      </c>
      <c r="E20" s="121">
        <v>122040</v>
      </c>
      <c r="F20" s="122">
        <v>24384</v>
      </c>
      <c r="G20" s="119">
        <f t="shared" si="0"/>
        <v>0.199803343166175</v>
      </c>
      <c r="H20" s="18"/>
    </row>
    <row r="21" spans="1:8" ht="15.75">
      <c r="A21" s="112" t="s">
        <v>142</v>
      </c>
      <c r="B21" s="13"/>
      <c r="C21" s="14"/>
      <c r="D21" s="15">
        <v>2</v>
      </c>
      <c r="E21" s="121">
        <v>285523</v>
      </c>
      <c r="F21" s="122">
        <v>38442</v>
      </c>
      <c r="G21" s="119">
        <f t="shared" si="0"/>
        <v>0.13463713956493872</v>
      </c>
      <c r="H21" s="18"/>
    </row>
    <row r="22" spans="1:8" ht="15.75">
      <c r="A22" s="112" t="s">
        <v>22</v>
      </c>
      <c r="B22" s="13"/>
      <c r="C22" s="14"/>
      <c r="D22" s="15">
        <v>1</v>
      </c>
      <c r="E22" s="121">
        <v>119735</v>
      </c>
      <c r="F22" s="122">
        <v>21463</v>
      </c>
      <c r="G22" s="119">
        <f t="shared" si="0"/>
        <v>0.1792541863281413</v>
      </c>
      <c r="H22" s="18"/>
    </row>
    <row r="23" spans="1:8" ht="15.75">
      <c r="A23" s="112" t="s">
        <v>139</v>
      </c>
      <c r="B23" s="13"/>
      <c r="C23" s="14"/>
      <c r="D23" s="15"/>
      <c r="E23" s="121"/>
      <c r="F23" s="122"/>
      <c r="G23" s="119"/>
      <c r="H23" s="18"/>
    </row>
    <row r="24" spans="1:8" ht="15.75">
      <c r="A24" s="112" t="s">
        <v>98</v>
      </c>
      <c r="B24" s="13"/>
      <c r="C24" s="14"/>
      <c r="D24" s="15"/>
      <c r="E24" s="121"/>
      <c r="F24" s="122"/>
      <c r="G24" s="119"/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752285</v>
      </c>
      <c r="F25" s="122">
        <v>188076</v>
      </c>
      <c r="G25" s="119">
        <f>F25/E25</f>
        <v>0.25000631409638635</v>
      </c>
      <c r="H25" s="18"/>
    </row>
    <row r="26" spans="1:8" ht="15.75">
      <c r="A26" s="113" t="s">
        <v>26</v>
      </c>
      <c r="B26" s="13"/>
      <c r="C26" s="14"/>
      <c r="D26" s="15">
        <v>14</v>
      </c>
      <c r="E26" s="121">
        <v>99965</v>
      </c>
      <c r="F26" s="122">
        <v>99965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28</v>
      </c>
      <c r="B28" s="13"/>
      <c r="C28" s="14"/>
      <c r="D28" s="15"/>
      <c r="E28" s="121">
        <v>33023</v>
      </c>
      <c r="F28" s="122">
        <v>7823</v>
      </c>
      <c r="G28" s="119">
        <f>F28/E28</f>
        <v>0.23689549707779425</v>
      </c>
      <c r="H28" s="18"/>
    </row>
    <row r="29" spans="1:8" ht="15.75">
      <c r="A29" s="114" t="s">
        <v>29</v>
      </c>
      <c r="B29" s="13"/>
      <c r="C29" s="14"/>
      <c r="D29" s="15">
        <v>1</v>
      </c>
      <c r="E29" s="121">
        <v>208512</v>
      </c>
      <c r="F29" s="122">
        <v>67143.5</v>
      </c>
      <c r="G29" s="119">
        <f>F29/E29</f>
        <v>0.3220126419582566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21">
        <v>147001</v>
      </c>
      <c r="F30" s="122">
        <v>37062</v>
      </c>
      <c r="G30" s="119">
        <f>F30/E30</f>
        <v>0.2521207338725587</v>
      </c>
      <c r="H30" s="18"/>
    </row>
    <row r="31" spans="1:8" ht="15.75">
      <c r="A31" s="114" t="s">
        <v>99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143</v>
      </c>
      <c r="B32" s="13"/>
      <c r="C32" s="14"/>
      <c r="D32" s="15">
        <v>1</v>
      </c>
      <c r="E32" s="121">
        <v>204780</v>
      </c>
      <c r="F32" s="122">
        <v>67389</v>
      </c>
      <c r="G32" s="119">
        <f>F32/E32</f>
        <v>0.3290799882801055</v>
      </c>
      <c r="H32" s="18"/>
    </row>
    <row r="33" spans="1:8" ht="15.75">
      <c r="A33" s="114" t="s">
        <v>33</v>
      </c>
      <c r="B33" s="13"/>
      <c r="C33" s="14"/>
      <c r="D33" s="15">
        <v>2</v>
      </c>
      <c r="E33" s="121">
        <v>559284</v>
      </c>
      <c r="F33" s="122">
        <v>117111.91</v>
      </c>
      <c r="G33" s="119">
        <f>F33/E33</f>
        <v>0.20939613863439685</v>
      </c>
      <c r="H33" s="18"/>
    </row>
    <row r="34" spans="1:8" ht="15.75">
      <c r="A34" s="114" t="s">
        <v>94</v>
      </c>
      <c r="B34" s="13"/>
      <c r="C34" s="14"/>
      <c r="D34" s="15">
        <v>3</v>
      </c>
      <c r="E34" s="121">
        <v>1942207</v>
      </c>
      <c r="F34" s="122">
        <v>406098</v>
      </c>
      <c r="G34" s="119">
        <f>F34/E34</f>
        <v>0.20909099802441244</v>
      </c>
      <c r="H34" s="18"/>
    </row>
    <row r="35" spans="1:8" ht="15">
      <c r="A35" s="20" t="s">
        <v>34</v>
      </c>
      <c r="B35" s="13"/>
      <c r="C35" s="14"/>
      <c r="D35" s="21"/>
      <c r="E35" s="121">
        <v>156615</v>
      </c>
      <c r="F35" s="122">
        <v>20813</v>
      </c>
      <c r="G35" s="120"/>
      <c r="H35" s="18"/>
    </row>
    <row r="36" spans="1:8" ht="15">
      <c r="A36" s="20" t="s">
        <v>53</v>
      </c>
      <c r="B36" s="13"/>
      <c r="C36" s="14"/>
      <c r="D36" s="21"/>
      <c r="E36" s="121"/>
      <c r="F36" s="122">
        <v>2000</v>
      </c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61</v>
      </c>
      <c r="E39" s="31">
        <f>SUM(E9:E38)</f>
        <v>10762037</v>
      </c>
      <c r="F39" s="31">
        <f>SUM(F9:F38)</f>
        <v>1957162.91</v>
      </c>
      <c r="G39" s="107">
        <f>F39/E39</f>
        <v>0.18185803579749818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136</v>
      </c>
      <c r="E44" s="16">
        <v>25412855.95</v>
      </c>
      <c r="F44" s="16">
        <v>1350656.91</v>
      </c>
      <c r="G44" s="119">
        <f>1-(+F44/E44)</f>
        <v>0.9468514317061637</v>
      </c>
      <c r="H44" s="18"/>
    </row>
    <row r="45" spans="1:8" ht="15.75">
      <c r="A45" s="45" t="s">
        <v>43</v>
      </c>
      <c r="B45" s="46"/>
      <c r="C45" s="14"/>
      <c r="D45" s="15">
        <v>19</v>
      </c>
      <c r="E45" s="16">
        <v>2712054.15</v>
      </c>
      <c r="F45" s="16">
        <v>165709.62</v>
      </c>
      <c r="G45" s="119">
        <f aca="true" t="shared" si="1" ref="G45:G54">1-(+F45/E45)</f>
        <v>0.9388988527386151</v>
      </c>
      <c r="H45" s="18"/>
    </row>
    <row r="46" spans="1:8" ht="15.75">
      <c r="A46" s="45" t="s">
        <v>44</v>
      </c>
      <c r="B46" s="46"/>
      <c r="C46" s="14"/>
      <c r="D46" s="15">
        <v>185</v>
      </c>
      <c r="E46" s="16">
        <v>24555087.36</v>
      </c>
      <c r="F46" s="16">
        <v>1244111.41</v>
      </c>
      <c r="G46" s="119">
        <f t="shared" si="1"/>
        <v>0.9493338634165625</v>
      </c>
      <c r="H46" s="18"/>
    </row>
    <row r="47" spans="1:8" ht="15.75">
      <c r="A47" s="45" t="s">
        <v>45</v>
      </c>
      <c r="B47" s="46"/>
      <c r="C47" s="14"/>
      <c r="D47" s="15">
        <v>2</v>
      </c>
      <c r="E47" s="16">
        <v>1704579</v>
      </c>
      <c r="F47" s="16">
        <v>20962</v>
      </c>
      <c r="G47" s="119">
        <f t="shared" si="1"/>
        <v>0.9877025353474377</v>
      </c>
      <c r="H47" s="18"/>
    </row>
    <row r="48" spans="1:8" ht="15.75">
      <c r="A48" s="45" t="s">
        <v>46</v>
      </c>
      <c r="B48" s="46"/>
      <c r="C48" s="14"/>
      <c r="D48" s="15">
        <v>134</v>
      </c>
      <c r="E48" s="16">
        <v>25618087.41</v>
      </c>
      <c r="F48" s="16">
        <v>1697399.42</v>
      </c>
      <c r="G48" s="119">
        <f t="shared" si="1"/>
        <v>0.9337421489421017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18</v>
      </c>
      <c r="E50" s="16">
        <v>3777130</v>
      </c>
      <c r="F50" s="16">
        <v>195480</v>
      </c>
      <c r="G50" s="119">
        <f t="shared" si="1"/>
        <v>0.9482464199008241</v>
      </c>
      <c r="H50" s="18"/>
    </row>
    <row r="51" spans="1:8" ht="15.75">
      <c r="A51" s="45" t="s">
        <v>49</v>
      </c>
      <c r="B51" s="46"/>
      <c r="C51" s="14"/>
      <c r="D51" s="15">
        <v>2</v>
      </c>
      <c r="E51" s="16">
        <v>903280</v>
      </c>
      <c r="F51" s="16">
        <v>34870</v>
      </c>
      <c r="G51" s="119">
        <f t="shared" si="1"/>
        <v>0.9613962447967408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1924165</v>
      </c>
      <c r="F52" s="16">
        <v>117445</v>
      </c>
      <c r="G52" s="119">
        <f t="shared" si="1"/>
        <v>0.9389631346584103</v>
      </c>
      <c r="H52" s="18"/>
    </row>
    <row r="53" spans="1:8" ht="15.75">
      <c r="A53" s="79" t="s">
        <v>72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126</v>
      </c>
      <c r="B54" s="46"/>
      <c r="C54" s="14"/>
      <c r="D54" s="15">
        <v>1506</v>
      </c>
      <c r="E54" s="16">
        <v>97990723.48</v>
      </c>
      <c r="F54" s="16">
        <v>11468892.73</v>
      </c>
      <c r="G54" s="119">
        <f t="shared" si="1"/>
        <v>0.8829594034751584</v>
      </c>
      <c r="H54" s="18"/>
    </row>
    <row r="55" spans="1:8" ht="15.75">
      <c r="A55" s="126" t="s">
        <v>127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2006</v>
      </c>
      <c r="E62" s="31">
        <f>SUM(E44:E61)</f>
        <v>184597962.35</v>
      </c>
      <c r="F62" s="31">
        <f>SUM(F44:F61)</f>
        <v>16295527.09</v>
      </c>
      <c r="G62" s="111">
        <f>1-(+F62/E62)</f>
        <v>0.9117242309581756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18252690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2016-03-09T20:25:54Z</dcterms:modified>
  <cp:category/>
  <cp:version/>
  <cp:contentType/>
  <cp:contentStatus/>
</cp:coreProperties>
</file>