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<sst xmlns="http://schemas.openxmlformats.org/spreadsheetml/2006/main" count="931" uniqueCount="147">
  <si>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</si>
  <si>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</si>
  <si>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</si>
  <si>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</si>
  <si>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</si>
  <si>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</si>
  <si>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</si>
  <si>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</si>
  <si>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</si>
  <si>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</si>
  <si>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</si>
  <si>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</si>
  <si>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</si>
  <si>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</si>
  <si>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</si>
  <si>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</si>
  <si>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</si>
  <si>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</si>
  <si>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</si>
  <si>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</si>
  <si>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</si>
  <si>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</si>
  <si>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</si>
  <si>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</si>
  <si>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</si>
  <si>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</si>
  <si>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</si>
  <si>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</si>
  <si>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</si>
  <si>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</si>
  <si>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</si>
  <si>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</si>
  <si>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</si>
  <si>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</si>
  <si>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</si>
  <si>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</si>
  <si>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</si>
  <si>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</si>
  <si>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</si>
  <si>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</si>
  <si>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</si>
  <si>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</si>
  <si>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</si>
  <si>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</si>
  <si>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</si>
  <si>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</si>
  <si>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</si>
  <si>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</si>
  <si>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</si>
  <si>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</si>
  <si>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</si>
  <si>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</si>
  <si>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</si>
  <si>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</si>
  <si>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</si>
  <si>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</si>
  <si>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</si>
  <si>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</si>
  <si>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</si>
  <si>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</si>
  <si>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</si>
  <si>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</si>
  <si>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</si>
  <si>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</si>
  <si>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</si>
  <si>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</si>
  <si>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</si>
  <si>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</si>
  <si>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</si>
  <si>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</si>
  <si>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</si>
  <si>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</si>
  <si>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</si>
  <si>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</si>
  <si>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</si>
  <si>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</si>
  <si>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</si>
  <si>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</si>
  <si>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</si>
  <si>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</si>
  <si>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</si>
  <si>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</si>
  <si>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</si>
  <si>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</si>
  <si>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</si>
  <si>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</si>
  <si>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</si>
  <si>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</si>
  <si>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</si>
  <si>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</si>
  <si>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</si>
  <si>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</si>
  <si>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</si>
  <si>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</si>
  <si>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</si>
  <si>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</si>
  <si>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</si>
  <si>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</si>
  <si>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</si>
  <si>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</si>
  <si>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</si>
  <si>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</si>
  <si>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</si>
  <si>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</si>
  <si>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</si>
  <si>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</si>
  <si>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</si>
  <si>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</si>
  <si>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</si>
  <si>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</si>
  <si>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</si>
  <si>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</si>
  <si>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</si>
  <si>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</si>
  <si>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</si>
  <si>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</si>
  <si>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</si>
  <si>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</si>
  <si>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</si>
  <si>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</si>
  <si>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</si>
  <si>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In Between BJ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</si>
  <si>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</si>
  <si>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</si>
  <si>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</si>
  <si>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</si>
  <si>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</si>
  <si>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</si>
  <si>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3 to 1 Blackjack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</si>
  <si>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</si>
  <si>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</si>
  <si>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</si>
  <si>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</si>
  <si>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</si>
  <si>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</si>
  <si>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</si>
  <si>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</si>
  <si>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</si>
  <si>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Lucky Lady Blackjack</t>
  </si>
  <si>
    <t xml:space="preserve">   Blackjack Top 3</t>
  </si>
  <si>
    <t xml:space="preserve">   Buster Blackjack</t>
  </si>
  <si>
    <t xml:space="preserve">   Straight Up 21</t>
  </si>
  <si>
    <t xml:space="preserve">   3 Card Poker</t>
  </si>
  <si>
    <t xml:space="preserve">   Pick'Em Blackjack</t>
  </si>
  <si>
    <t xml:space="preserve">   DJ Wild</t>
  </si>
  <si>
    <t xml:space="preserve">   Mini Bac</t>
  </si>
  <si>
    <t>MONTH ENDED:     OCTOBER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</si>
</sst>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135</v>
      </c>
      <c r="B11" s="13"/>
      <c r="C11" s="14"/>
      <c r="D11" s="15">
        <v>5</v>
      </c>
      <c r="E11" s="16">
        <v>944804</v>
      </c>
      <c r="F11" s="16">
        <v>141396</v>
      </c>
      <c r="G11" s="17">
        <f>F11/E11</f>
        <v>0.14965643667893022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632088</v>
      </c>
      <c r="F18" s="16">
        <v>139197</v>
      </c>
      <c r="G18" s="17">
        <f>F18/E18</f>
        <v>0.22021775448988115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347303</v>
      </c>
      <c r="F20" s="16">
        <v>9077</v>
      </c>
      <c r="G20" s="17">
        <f>F20/E20</f>
        <v>0.026135679795452386</v>
      </c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>
        <v>4</v>
      </c>
      <c r="E23" s="16">
        <v>212665</v>
      </c>
      <c r="F23" s="16">
        <v>85332.5</v>
      </c>
      <c r="G23" s="17">
        <f>F23/E23</f>
        <v>0.4012531446171208</v>
      </c>
      <c r="H23" s="18"/>
    </row>
    <row r="24" spans="1:8" ht="15.75">
      <c r="A24" s="112" t="s">
        <v>24</v>
      </c>
      <c r="B24" s="13"/>
      <c r="C24" s="14"/>
      <c r="D24" s="15">
        <v>2</v>
      </c>
      <c r="E24" s="16">
        <v>165582</v>
      </c>
      <c r="F24" s="16">
        <v>41957</v>
      </c>
      <c r="G24" s="17">
        <f>F24/E24</f>
        <v>0.25339106907755676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470591</v>
      </c>
      <c r="F25" s="16">
        <v>168080.5</v>
      </c>
      <c r="G25" s="17">
        <f>F25/E25</f>
        <v>0.35716896413233573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9">
        <v>109937</v>
      </c>
      <c r="F29" s="19">
        <v>31120.5</v>
      </c>
      <c r="G29" s="17">
        <f>F29/E29</f>
        <v>0.283075761572537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9">
        <v>221052</v>
      </c>
      <c r="F30" s="16">
        <v>52200.5</v>
      </c>
      <c r="G30" s="17">
        <f>F30/E30</f>
        <v>0.2361457937498869</v>
      </c>
      <c r="H30" s="18"/>
    </row>
    <row r="31" spans="1:8" ht="15.75">
      <c r="A31" s="114" t="s">
        <v>31</v>
      </c>
      <c r="B31" s="13"/>
      <c r="C31" s="14"/>
      <c r="D31" s="15">
        <v>17</v>
      </c>
      <c r="E31" s="19">
        <v>2066502</v>
      </c>
      <c r="F31" s="19">
        <v>466144.5</v>
      </c>
      <c r="G31" s="17">
        <f>F31/E31</f>
        <v>0.2255717632985596</v>
      </c>
      <c r="H31" s="18"/>
    </row>
    <row r="32" spans="1:8" ht="15.75">
      <c r="A32" s="114" t="s">
        <v>32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125</v>
      </c>
      <c r="B33" s="13"/>
      <c r="C33" s="14"/>
      <c r="D33" s="15">
        <v>1</v>
      </c>
      <c r="E33" s="19">
        <v>153171</v>
      </c>
      <c r="F33" s="19">
        <v>67125.5</v>
      </c>
      <c r="G33" s="17">
        <f>F33/E33</f>
        <v>0.43823896168334736</v>
      </c>
      <c r="H33" s="18"/>
    </row>
    <row r="34" spans="1:8" ht="15.75">
      <c r="A34" s="114" t="s">
        <v>33</v>
      </c>
      <c r="B34" s="13"/>
      <c r="C34" s="14"/>
      <c r="D34" s="15">
        <v>1</v>
      </c>
      <c r="E34" s="19">
        <v>242040</v>
      </c>
      <c r="F34" s="19">
        <v>50755.01</v>
      </c>
      <c r="G34" s="17">
        <f>F34/E34</f>
        <v>0.2096967856552636</v>
      </c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37</v>
      </c>
      <c r="E39" s="31">
        <f>SUM(E9:E38)</f>
        <v>5565735</v>
      </c>
      <c r="F39" s="31">
        <f>SUM(F9:F38)</f>
        <v>1252386.01</v>
      </c>
      <c r="G39" s="32">
        <f>F39/E39</f>
        <v>0.2250171828159264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107</v>
      </c>
      <c r="E44" s="16">
        <v>9631619.5</v>
      </c>
      <c r="F44" s="16">
        <v>607901.63</v>
      </c>
      <c r="G44" s="17">
        <f>1-(+F44/E44)</f>
        <v>0.9368847959577307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183</v>
      </c>
      <c r="E46" s="16">
        <v>12679789</v>
      </c>
      <c r="F46" s="16">
        <v>869827.56</v>
      </c>
      <c r="G46" s="17">
        <f>1-(+F46/E46)</f>
        <v>0.931400470465242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891721</v>
      </c>
      <c r="F47" s="16">
        <v>48802.89</v>
      </c>
      <c r="G47" s="17">
        <f>1-(+F47/E47)</f>
        <v>0.9452711217970643</v>
      </c>
      <c r="H47" s="18"/>
    </row>
    <row r="48" spans="1:8" ht="15.75">
      <c r="A48" s="45" t="s">
        <v>46</v>
      </c>
      <c r="B48" s="46"/>
      <c r="C48" s="14"/>
      <c r="D48" s="15">
        <v>162</v>
      </c>
      <c r="E48" s="16">
        <v>15438864.71</v>
      </c>
      <c r="F48" s="16">
        <v>984797.69</v>
      </c>
      <c r="G48" s="17">
        <f>1-(+F48/E48)</f>
        <v>0.9362130759937205</v>
      </c>
      <c r="H48" s="18"/>
    </row>
    <row r="49" spans="1:8" ht="15.75">
      <c r="A49" s="45" t="s">
        <v>47</v>
      </c>
      <c r="B49" s="46"/>
      <c r="C49" s="14"/>
      <c r="D49" s="15">
        <v>20</v>
      </c>
      <c r="E49" s="16">
        <v>3651585</v>
      </c>
      <c r="F49" s="16">
        <v>256846</v>
      </c>
      <c r="G49" s="17">
        <f>1-(+F49/E49)</f>
        <v>0.9296617770091617</v>
      </c>
      <c r="H49" s="18"/>
    </row>
    <row r="50" spans="1:8" ht="15.75">
      <c r="A50" s="45" t="s">
        <v>48</v>
      </c>
      <c r="B50" s="46"/>
      <c r="C50" s="14"/>
      <c r="D50" s="15">
        <v>9</v>
      </c>
      <c r="E50" s="16">
        <v>1829025</v>
      </c>
      <c r="F50" s="16">
        <v>134281</v>
      </c>
      <c r="G50" s="17">
        <f>1-(+F50/E50)</f>
        <v>0.9265832889107585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>
        <v>1</v>
      </c>
      <c r="E52" s="16">
        <v>138525</v>
      </c>
      <c r="F52" s="16">
        <v>36900</v>
      </c>
      <c r="G52" s="17">
        <f>1-(+F52/E52)</f>
        <v>0.7336220898754737</v>
      </c>
      <c r="H52" s="18"/>
    </row>
    <row r="53" spans="1:8" ht="15.75">
      <c r="A53" s="47" t="s">
        <v>73</v>
      </c>
      <c r="B53" s="48"/>
      <c r="C53" s="14"/>
      <c r="D53" s="15">
        <v>999</v>
      </c>
      <c r="E53" s="16">
        <v>70346376.37</v>
      </c>
      <c r="F53" s="16">
        <v>8171745.36</v>
      </c>
      <c r="G53" s="17">
        <f>1-(+F53/E53)</f>
        <v>0.8838355892417377</v>
      </c>
      <c r="H53" s="18"/>
    </row>
    <row r="54" spans="1:8" ht="15.75">
      <c r="A54" s="47" t="s">
        <v>74</v>
      </c>
      <c r="B54" s="48"/>
      <c r="C54" s="14"/>
      <c r="D54" s="15">
        <v>8</v>
      </c>
      <c r="E54" s="16">
        <v>133975.02</v>
      </c>
      <c r="F54" s="16">
        <v>15494.52</v>
      </c>
      <c r="G54" s="17">
        <f>1-(+F54/E54)</f>
        <v>0.8843476940701334</v>
      </c>
      <c r="H54" s="18"/>
    </row>
    <row r="55" spans="1:8" ht="15">
      <c r="A55" s="49" t="s">
        <v>51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36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1498</v>
      </c>
      <c r="E60" s="31">
        <f>SUM(E44:E59)</f>
        <v>114741480.60000001</v>
      </c>
      <c r="F60" s="31">
        <f>SUM(F44:F59)</f>
        <v>11126596.649999999</v>
      </c>
      <c r="G60" s="32">
        <f>1-(+F60/E60)</f>
        <v>0.9030289953396331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55</v>
      </c>
      <c r="B62" s="56"/>
      <c r="C62" s="56"/>
      <c r="D62" s="56"/>
      <c r="E62" s="56"/>
      <c r="F62" s="57">
        <f>F60+F39</f>
        <v>12378982.659999998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6">
        <v>846604</v>
      </c>
      <c r="F9" s="16">
        <v>9286.5</v>
      </c>
      <c r="G9" s="119">
        <f>F9/E9</f>
        <v>0.010969118974160292</v>
      </c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1332552</v>
      </c>
      <c r="F10" s="16">
        <v>257742.5</v>
      </c>
      <c r="G10" s="119">
        <f>F10/E10</f>
        <v>0.1934202192484796</v>
      </c>
      <c r="H10" s="18"/>
    </row>
    <row r="11" spans="1:8" ht="15.75">
      <c r="A11" s="112" t="s">
        <v>115</v>
      </c>
      <c r="B11" s="13"/>
      <c r="C11" s="14"/>
      <c r="D11" s="15">
        <v>1</v>
      </c>
      <c r="E11" s="16">
        <v>7322</v>
      </c>
      <c r="F11" s="16">
        <v>3318</v>
      </c>
      <c r="G11" s="119">
        <f>F11/E11</f>
        <v>0.45315487571701724</v>
      </c>
      <c r="H11" s="18"/>
    </row>
    <row r="12" spans="1:8" ht="15.75">
      <c r="A12" s="112" t="s">
        <v>30</v>
      </c>
      <c r="B12" s="13"/>
      <c r="C12" s="14"/>
      <c r="D12" s="15"/>
      <c r="E12" s="16"/>
      <c r="F12" s="16"/>
      <c r="G12" s="119"/>
      <c r="H12" s="18"/>
    </row>
    <row r="13" spans="1:8" ht="15.75">
      <c r="A13" s="112" t="s">
        <v>90</v>
      </c>
      <c r="B13" s="13"/>
      <c r="C13" s="14"/>
      <c r="D13" s="15">
        <v>9</v>
      </c>
      <c r="E13" s="16">
        <v>1036880</v>
      </c>
      <c r="F13" s="16">
        <v>223669</v>
      </c>
      <c r="G13" s="119">
        <f>F13/E13</f>
        <v>0.21571348661368722</v>
      </c>
      <c r="H13" s="18"/>
    </row>
    <row r="14" spans="1:8" ht="15.75">
      <c r="A14" s="112" t="s">
        <v>135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139</v>
      </c>
      <c r="B15" s="13"/>
      <c r="C15" s="14"/>
      <c r="D15" s="15">
        <v>11</v>
      </c>
      <c r="E15" s="16">
        <v>2376700</v>
      </c>
      <c r="F15" s="16">
        <v>414109</v>
      </c>
      <c r="G15" s="119">
        <f>F15/E15</f>
        <v>0.1742369672234611</v>
      </c>
      <c r="H15" s="18"/>
    </row>
    <row r="16" spans="1:8" ht="15.75">
      <c r="A16" s="112" t="s">
        <v>114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96</v>
      </c>
      <c r="B17" s="13"/>
      <c r="C17" s="14"/>
      <c r="D17" s="15">
        <v>3</v>
      </c>
      <c r="E17" s="16">
        <v>966558</v>
      </c>
      <c r="F17" s="16">
        <v>152214</v>
      </c>
      <c r="G17" s="119">
        <f aca="true" t="shared" si="0" ref="G17:G22">F17/E17</f>
        <v>0.1574804615967174</v>
      </c>
      <c r="H17" s="18"/>
    </row>
    <row r="18" spans="1:8" ht="15.75">
      <c r="A18" s="112" t="s">
        <v>145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1147645</v>
      </c>
      <c r="F19" s="16">
        <v>234214</v>
      </c>
      <c r="G19" s="119">
        <f t="shared" si="0"/>
        <v>0.20408227282827007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90559</v>
      </c>
      <c r="F20" s="16">
        <v>38951</v>
      </c>
      <c r="G20" s="119">
        <f t="shared" si="0"/>
        <v>0.43011738203822925</v>
      </c>
      <c r="H20" s="18"/>
    </row>
    <row r="21" spans="1:8" ht="15.75">
      <c r="A21" s="112" t="s">
        <v>143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6">
        <v>70542</v>
      </c>
      <c r="F22" s="16">
        <v>18520</v>
      </c>
      <c r="G22" s="119">
        <f t="shared" si="0"/>
        <v>0.26253862946896883</v>
      </c>
      <c r="H22" s="18"/>
    </row>
    <row r="23" spans="1:8" ht="15.75">
      <c r="A23" s="112" t="s">
        <v>140</v>
      </c>
      <c r="B23" s="13"/>
      <c r="C23" s="14"/>
      <c r="D23" s="15">
        <v>4</v>
      </c>
      <c r="E23" s="16">
        <v>212990</v>
      </c>
      <c r="F23" s="16">
        <v>43434.5</v>
      </c>
      <c r="G23" s="119">
        <f>F23/E23</f>
        <v>0.20392741443260248</v>
      </c>
      <c r="H23" s="18"/>
    </row>
    <row r="24" spans="1:8" ht="15.75">
      <c r="A24" s="112" t="s">
        <v>98</v>
      </c>
      <c r="B24" s="13"/>
      <c r="C24" s="14"/>
      <c r="D24" s="15">
        <v>8</v>
      </c>
      <c r="E24" s="16">
        <v>39160</v>
      </c>
      <c r="F24" s="16">
        <v>18514.5</v>
      </c>
      <c r="G24" s="119">
        <f>F24/E24</f>
        <v>0.47279111338100105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6">
        <v>886627</v>
      </c>
      <c r="F25" s="16">
        <v>205520.86</v>
      </c>
      <c r="G25" s="119">
        <f>F25/E25</f>
        <v>0.23180081364542246</v>
      </c>
      <c r="H25" s="18"/>
    </row>
    <row r="26" spans="1:8" ht="15.75">
      <c r="A26" s="113" t="s">
        <v>26</v>
      </c>
      <c r="B26" s="13"/>
      <c r="C26" s="14"/>
      <c r="D26" s="15">
        <v>13</v>
      </c>
      <c r="E26" s="16">
        <v>154670</v>
      </c>
      <c r="F26" s="16">
        <v>154670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35569</v>
      </c>
      <c r="F28" s="16">
        <v>-32581</v>
      </c>
      <c r="G28" s="119">
        <f aca="true" t="shared" si="1" ref="G28:G35">F28/E28</f>
        <v>-0.9159942646686722</v>
      </c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189274</v>
      </c>
      <c r="F29" s="16">
        <v>56097.98</v>
      </c>
      <c r="G29" s="119">
        <f t="shared" si="1"/>
        <v>0.2963850291112356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6">
        <v>150858</v>
      </c>
      <c r="F30" s="16">
        <v>55488</v>
      </c>
      <c r="G30" s="119">
        <f t="shared" si="1"/>
        <v>0.367816091954023</v>
      </c>
      <c r="H30" s="18"/>
    </row>
    <row r="31" spans="1:8" ht="15.75">
      <c r="A31" s="114" t="s">
        <v>99</v>
      </c>
      <c r="B31" s="13"/>
      <c r="C31" s="14"/>
      <c r="D31" s="15">
        <v>1</v>
      </c>
      <c r="E31" s="16">
        <v>137077</v>
      </c>
      <c r="F31" s="16">
        <v>10066</v>
      </c>
      <c r="G31" s="119">
        <f t="shared" si="1"/>
        <v>0.07343317989159377</v>
      </c>
      <c r="H31" s="18"/>
    </row>
    <row r="32" spans="1:8" ht="15.75">
      <c r="A32" s="114" t="s">
        <v>144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378901</v>
      </c>
      <c r="F33" s="16">
        <v>130235.15</v>
      </c>
      <c r="G33" s="119">
        <f t="shared" si="1"/>
        <v>0.3437181480122776</v>
      </c>
      <c r="H33" s="18"/>
    </row>
    <row r="34" spans="1:8" ht="15.75">
      <c r="A34" s="114" t="s">
        <v>94</v>
      </c>
      <c r="B34" s="13"/>
      <c r="C34" s="14"/>
      <c r="D34" s="15">
        <v>4</v>
      </c>
      <c r="E34" s="16">
        <v>1846547</v>
      </c>
      <c r="F34" s="16">
        <v>364177</v>
      </c>
      <c r="G34" s="119">
        <f t="shared" si="1"/>
        <v>0.19722054190876268</v>
      </c>
      <c r="H34" s="18"/>
    </row>
    <row r="35" spans="1:8" ht="15">
      <c r="A35" s="20" t="s">
        <v>34</v>
      </c>
      <c r="B35" s="13"/>
      <c r="C35" s="14"/>
      <c r="D35" s="21"/>
      <c r="E35" s="70">
        <v>2800</v>
      </c>
      <c r="F35" s="16">
        <v>500</v>
      </c>
      <c r="G35" s="120">
        <f t="shared" si="1"/>
        <v>0.17857142857142858</v>
      </c>
      <c r="H35" s="18"/>
    </row>
    <row r="36" spans="1:8" ht="15">
      <c r="A36" s="20" t="s">
        <v>53</v>
      </c>
      <c r="B36" s="13"/>
      <c r="C36" s="14"/>
      <c r="D36" s="21"/>
      <c r="E36" s="70"/>
      <c r="F36" s="16">
        <v>500</v>
      </c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11909835</v>
      </c>
      <c r="F39" s="31">
        <f>SUM(F9:F38)</f>
        <v>2358646.9899999998</v>
      </c>
      <c r="G39" s="107">
        <f>F39/E39</f>
        <v>0.1980419535619091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103</v>
      </c>
      <c r="E44" s="122">
        <v>8521985.6</v>
      </c>
      <c r="F44" s="16">
        <v>484038.32</v>
      </c>
      <c r="G44" s="119">
        <f>1-(+F44/E44)</f>
        <v>0.9432012276575543</v>
      </c>
      <c r="H44" s="18"/>
    </row>
    <row r="45" spans="1:8" ht="15.75">
      <c r="A45" s="45" t="s">
        <v>43</v>
      </c>
      <c r="B45" s="46"/>
      <c r="C45" s="14"/>
      <c r="D45" s="15">
        <v>3</v>
      </c>
      <c r="E45" s="122">
        <v>410825.2</v>
      </c>
      <c r="F45" s="16">
        <v>36170.8</v>
      </c>
      <c r="G45" s="119">
        <f>1-(+F45/E45)</f>
        <v>0.9119557417607294</v>
      </c>
      <c r="H45" s="18"/>
    </row>
    <row r="46" spans="1:8" ht="15.75">
      <c r="A46" s="45" t="s">
        <v>44</v>
      </c>
      <c r="B46" s="46"/>
      <c r="C46" s="14"/>
      <c r="D46" s="15">
        <v>212</v>
      </c>
      <c r="E46" s="122">
        <v>10064764.15</v>
      </c>
      <c r="F46" s="16">
        <v>645964.8</v>
      </c>
      <c r="G46" s="119">
        <f>1-(+F46/E46)</f>
        <v>0.9358191816149015</v>
      </c>
      <c r="H46" s="18"/>
    </row>
    <row r="47" spans="1:8" ht="15.75">
      <c r="A47" s="45" t="s">
        <v>45</v>
      </c>
      <c r="B47" s="46"/>
      <c r="C47" s="14"/>
      <c r="D47" s="15">
        <v>2</v>
      </c>
      <c r="E47" s="122">
        <v>777105</v>
      </c>
      <c r="F47" s="16">
        <v>58496</v>
      </c>
      <c r="G47" s="119">
        <f>1-(+F47/E47)</f>
        <v>0.9247257449122062</v>
      </c>
      <c r="H47" s="18"/>
    </row>
    <row r="48" spans="1:8" ht="15.75">
      <c r="A48" s="45" t="s">
        <v>46</v>
      </c>
      <c r="B48" s="46"/>
      <c r="C48" s="14"/>
      <c r="D48" s="15">
        <v>106</v>
      </c>
      <c r="E48" s="122">
        <v>8457130.64</v>
      </c>
      <c r="F48" s="16">
        <v>587687.56</v>
      </c>
      <c r="G48" s="119">
        <f aca="true" t="shared" si="2" ref="G48:G54">1-(+F48/E48)</f>
        <v>0.9305098165067485</v>
      </c>
      <c r="H48" s="18"/>
    </row>
    <row r="49" spans="1:8" ht="15.75">
      <c r="A49" s="45" t="s">
        <v>47</v>
      </c>
      <c r="B49" s="46"/>
      <c r="C49" s="14"/>
      <c r="D49" s="15">
        <v>4</v>
      </c>
      <c r="E49" s="122">
        <v>734248</v>
      </c>
      <c r="F49" s="16">
        <v>41589</v>
      </c>
      <c r="G49" s="119">
        <f t="shared" si="2"/>
        <v>0.9433583748270339</v>
      </c>
      <c r="H49" s="18"/>
    </row>
    <row r="50" spans="1:8" ht="15.75">
      <c r="A50" s="45" t="s">
        <v>48</v>
      </c>
      <c r="B50" s="46"/>
      <c r="C50" s="14"/>
      <c r="D50" s="15">
        <v>29</v>
      </c>
      <c r="E50" s="122">
        <v>2616785</v>
      </c>
      <c r="F50" s="16">
        <v>240960</v>
      </c>
      <c r="G50" s="119">
        <f t="shared" si="2"/>
        <v>0.9079175400348137</v>
      </c>
      <c r="H50" s="18"/>
    </row>
    <row r="51" spans="1:8" ht="15.75">
      <c r="A51" s="45" t="s">
        <v>49</v>
      </c>
      <c r="B51" s="46"/>
      <c r="C51" s="14"/>
      <c r="D51" s="15">
        <v>4</v>
      </c>
      <c r="E51" s="122">
        <v>462260</v>
      </c>
      <c r="F51" s="16">
        <v>36470</v>
      </c>
      <c r="G51" s="119">
        <f t="shared" si="2"/>
        <v>0.9211050058408687</v>
      </c>
      <c r="H51" s="18"/>
    </row>
    <row r="52" spans="1:8" ht="15.75">
      <c r="A52" s="78" t="s">
        <v>50</v>
      </c>
      <c r="B52" s="46"/>
      <c r="C52" s="14"/>
      <c r="D52" s="15">
        <v>13</v>
      </c>
      <c r="E52" s="122">
        <v>1077825</v>
      </c>
      <c r="F52" s="16">
        <v>105800</v>
      </c>
      <c r="G52" s="119">
        <f t="shared" si="2"/>
        <v>0.9018393523995083</v>
      </c>
      <c r="H52" s="18"/>
    </row>
    <row r="53" spans="1:8" ht="15.75">
      <c r="A53" s="79" t="s">
        <v>72</v>
      </c>
      <c r="B53" s="46"/>
      <c r="C53" s="14"/>
      <c r="D53" s="15">
        <v>1</v>
      </c>
      <c r="E53" s="122">
        <v>62200</v>
      </c>
      <c r="F53" s="16">
        <v>16600</v>
      </c>
      <c r="G53" s="119">
        <f t="shared" si="2"/>
        <v>0.7331189710610932</v>
      </c>
      <c r="H53" s="18"/>
    </row>
    <row r="54" spans="1:8" ht="15.75">
      <c r="A54" s="45" t="s">
        <v>126</v>
      </c>
      <c r="B54" s="46"/>
      <c r="C54" s="14"/>
      <c r="D54" s="15">
        <v>1287</v>
      </c>
      <c r="E54" s="122">
        <v>64004370.29</v>
      </c>
      <c r="F54" s="16">
        <v>7432816.56</v>
      </c>
      <c r="G54" s="119">
        <f t="shared" si="2"/>
        <v>0.8838701712660815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1764</v>
      </c>
      <c r="E62" s="31">
        <f>SUM(E44:E61)</f>
        <v>97189498.88</v>
      </c>
      <c r="F62" s="31">
        <f>SUM(F44:F61)</f>
        <v>9686593.04</v>
      </c>
      <c r="G62" s="111">
        <f>1-(+F62/E62)</f>
        <v>0.9003329253507105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12045240.03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6</v>
      </c>
      <c r="E9" s="121">
        <v>224833</v>
      </c>
      <c r="F9" s="16">
        <v>43978</v>
      </c>
      <c r="G9" s="119">
        <f>F9/E9</f>
        <v>0.1956029586404131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490385</v>
      </c>
      <c r="F10" s="16">
        <v>5803</v>
      </c>
      <c r="G10" s="119">
        <f>F10/E10</f>
        <v>0.011833559346227963</v>
      </c>
      <c r="H10" s="18"/>
    </row>
    <row r="11" spans="1:8" ht="15.75">
      <c r="A11" s="112" t="s">
        <v>89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178747</v>
      </c>
      <c r="F12" s="16">
        <v>70622</v>
      </c>
      <c r="G12" s="119">
        <f>F12/E12</f>
        <v>0.395094742848831</v>
      </c>
      <c r="H12" s="18"/>
    </row>
    <row r="13" spans="1:8" ht="15.75">
      <c r="A13" s="112" t="s">
        <v>90</v>
      </c>
      <c r="B13" s="13"/>
      <c r="C13" s="14"/>
      <c r="D13" s="15">
        <v>4</v>
      </c>
      <c r="E13" s="121">
        <v>997246</v>
      </c>
      <c r="F13" s="16">
        <v>174982</v>
      </c>
      <c r="G13" s="119">
        <f>F13/E13</f>
        <v>0.17546523124685384</v>
      </c>
      <c r="H13" s="18"/>
    </row>
    <row r="14" spans="1:8" ht="15.75">
      <c r="A14" s="112" t="s">
        <v>123</v>
      </c>
      <c r="B14" s="13"/>
      <c r="C14" s="14"/>
      <c r="D14" s="15">
        <v>1</v>
      </c>
      <c r="E14" s="121">
        <v>113298</v>
      </c>
      <c r="F14" s="16">
        <v>37118</v>
      </c>
      <c r="G14" s="119">
        <f>F14/E14</f>
        <v>0.3276139031580434</v>
      </c>
      <c r="H14" s="18"/>
    </row>
    <row r="15" spans="1:8" ht="15.75">
      <c r="A15" s="112" t="s">
        <v>78</v>
      </c>
      <c r="B15" s="13"/>
      <c r="C15" s="14"/>
      <c r="D15" s="15"/>
      <c r="E15" s="121"/>
      <c r="F15" s="16"/>
      <c r="G15" s="119"/>
      <c r="H15" s="18"/>
    </row>
    <row r="16" spans="1:8" ht="15.75">
      <c r="A16" s="112" t="s">
        <v>16</v>
      </c>
      <c r="B16" s="13"/>
      <c r="C16" s="14"/>
      <c r="D16" s="15">
        <v>1</v>
      </c>
      <c r="E16" s="121">
        <v>74411</v>
      </c>
      <c r="F16" s="16">
        <v>21239</v>
      </c>
      <c r="G16" s="119">
        <f>F16/E16</f>
        <v>0.2854282296972222</v>
      </c>
      <c r="H16" s="18"/>
    </row>
    <row r="17" spans="1:8" ht="15.75">
      <c r="A17" s="112" t="s">
        <v>23</v>
      </c>
      <c r="B17" s="13"/>
      <c r="C17" s="14"/>
      <c r="D17" s="15"/>
      <c r="E17" s="121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1</v>
      </c>
      <c r="E18" s="121">
        <v>431694</v>
      </c>
      <c r="F18" s="16">
        <v>45307.5</v>
      </c>
      <c r="G18" s="119">
        <f>F18/E18</f>
        <v>0.10495281379866295</v>
      </c>
      <c r="H18" s="18"/>
    </row>
    <row r="19" spans="1:8" ht="15.75">
      <c r="A19" s="112" t="s">
        <v>19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71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91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125</v>
      </c>
      <c r="B22" s="13"/>
      <c r="C22" s="14"/>
      <c r="D22" s="15"/>
      <c r="E22" s="121"/>
      <c r="F22" s="16"/>
      <c r="G22" s="119"/>
      <c r="H22" s="18"/>
    </row>
    <row r="23" spans="1:8" ht="15.75">
      <c r="A23" s="112" t="s">
        <v>87</v>
      </c>
      <c r="B23" s="13"/>
      <c r="C23" s="14"/>
      <c r="D23" s="15">
        <v>1</v>
      </c>
      <c r="E23" s="121">
        <v>21024</v>
      </c>
      <c r="F23" s="16">
        <v>5332</v>
      </c>
      <c r="G23" s="119">
        <f>F23/E23</f>
        <v>0.2536149162861492</v>
      </c>
      <c r="H23" s="18"/>
    </row>
    <row r="24" spans="1:8" ht="15.75">
      <c r="A24" s="112" t="s">
        <v>92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1</v>
      </c>
      <c r="E25" s="121">
        <v>29333</v>
      </c>
      <c r="F25" s="16">
        <v>-845</v>
      </c>
      <c r="G25" s="119">
        <f>F25/E25</f>
        <v>-0.028807145535744726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134</v>
      </c>
      <c r="B30" s="13"/>
      <c r="C30" s="14"/>
      <c r="D30" s="15">
        <v>1</v>
      </c>
      <c r="E30" s="16">
        <v>106110</v>
      </c>
      <c r="F30" s="16">
        <v>31095</v>
      </c>
      <c r="G30" s="119">
        <f>F30/E30</f>
        <v>0.29304495335029684</v>
      </c>
      <c r="H30" s="18"/>
    </row>
    <row r="31" spans="1:8" ht="15.75">
      <c r="A31" s="114" t="s">
        <v>93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121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94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34</v>
      </c>
      <c r="B35" s="13"/>
      <c r="C35" s="14"/>
      <c r="D35" s="21"/>
      <c r="E35" s="70">
        <v>2320</v>
      </c>
      <c r="F35" s="16"/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20</v>
      </c>
      <c r="E39" s="31">
        <f>SUM(E9:E38)</f>
        <v>2669401</v>
      </c>
      <c r="F39" s="31">
        <f>SUM(F9:F38)</f>
        <v>434631.5</v>
      </c>
      <c r="G39" s="107">
        <f>F39/E39</f>
        <v>0.16281986108494004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24</v>
      </c>
      <c r="E44" s="16">
        <v>3110945.95</v>
      </c>
      <c r="F44" s="16">
        <v>184157.85</v>
      </c>
      <c r="G44" s="119">
        <f>1-(+F44/E44)</f>
        <v>0.9408032627503541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180</v>
      </c>
      <c r="E46" s="16">
        <v>12546852.5</v>
      </c>
      <c r="F46" s="16">
        <v>1005830.5</v>
      </c>
      <c r="G46" s="119">
        <f aca="true" t="shared" si="0" ref="G46:G52">1-(+F46/E46)</f>
        <v>0.9198340380585489</v>
      </c>
      <c r="H46" s="18"/>
    </row>
    <row r="47" spans="1:8" ht="15.75">
      <c r="A47" s="45" t="s">
        <v>45</v>
      </c>
      <c r="B47" s="46"/>
      <c r="C47" s="14"/>
      <c r="D47" s="15">
        <v>33</v>
      </c>
      <c r="E47" s="16">
        <v>2286375</v>
      </c>
      <c r="F47" s="16">
        <v>152660.5</v>
      </c>
      <c r="G47" s="119">
        <f t="shared" si="0"/>
        <v>0.9332303318571975</v>
      </c>
      <c r="H47" s="18"/>
    </row>
    <row r="48" spans="1:8" ht="15.75">
      <c r="A48" s="45" t="s">
        <v>46</v>
      </c>
      <c r="B48" s="46"/>
      <c r="C48" s="14"/>
      <c r="D48" s="15">
        <v>152</v>
      </c>
      <c r="E48" s="16">
        <v>13071473</v>
      </c>
      <c r="F48" s="16">
        <v>1194419.66</v>
      </c>
      <c r="G48" s="119">
        <f t="shared" si="0"/>
        <v>0.9086239431470348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1288733</v>
      </c>
      <c r="F49" s="16">
        <v>58325</v>
      </c>
      <c r="G49" s="119">
        <f t="shared" si="0"/>
        <v>0.9547423709953885</v>
      </c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1168005</v>
      </c>
      <c r="F50" s="16">
        <v>49640</v>
      </c>
      <c r="G50" s="119">
        <f t="shared" si="0"/>
        <v>0.9575001819341526</v>
      </c>
      <c r="H50" s="18"/>
    </row>
    <row r="51" spans="1:8" ht="15.75">
      <c r="A51" s="45" t="s">
        <v>49</v>
      </c>
      <c r="B51" s="46"/>
      <c r="C51" s="14"/>
      <c r="D51" s="15">
        <v>1</v>
      </c>
      <c r="E51" s="16">
        <v>180970</v>
      </c>
      <c r="F51" s="16">
        <v>15220</v>
      </c>
      <c r="G51" s="119">
        <f t="shared" si="0"/>
        <v>0.9158976625960104</v>
      </c>
      <c r="H51" s="18"/>
    </row>
    <row r="52" spans="1:8" ht="15.75">
      <c r="A52" s="78" t="s">
        <v>50</v>
      </c>
      <c r="B52" s="46"/>
      <c r="C52" s="14"/>
      <c r="D52" s="15">
        <v>1</v>
      </c>
      <c r="E52" s="16">
        <v>254550</v>
      </c>
      <c r="F52" s="16">
        <v>37525</v>
      </c>
      <c r="G52" s="119">
        <f t="shared" si="0"/>
        <v>0.8525829895894717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126</v>
      </c>
      <c r="B54" s="46"/>
      <c r="C54" s="14"/>
      <c r="D54" s="15">
        <v>532</v>
      </c>
      <c r="E54" s="16">
        <v>28665677.52</v>
      </c>
      <c r="F54" s="16">
        <v>3493523.76</v>
      </c>
      <c r="G54" s="119">
        <f>1-(+F54/E54)</f>
        <v>0.878128686909194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54</v>
      </c>
      <c r="B61" s="28"/>
      <c r="C61" s="56"/>
      <c r="D61" s="30">
        <f>SUM(D44:D57)</f>
        <v>933</v>
      </c>
      <c r="E61" s="31">
        <f>SUM(E44:E60)</f>
        <v>62573581.97</v>
      </c>
      <c r="F61" s="31">
        <f>SUM(F44:F60)</f>
        <v>6191302.27</v>
      </c>
      <c r="G61" s="111">
        <f>1-(+F61/E61)</f>
        <v>0.9010556520007384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55</v>
      </c>
      <c r="B63" s="60"/>
      <c r="C63" s="60"/>
      <c r="D63" s="56"/>
      <c r="E63" s="56"/>
      <c r="F63" s="57">
        <f>F61+F39</f>
        <v>6625933.77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59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124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30</v>
      </c>
      <c r="B17" s="13"/>
      <c r="C17" s="14"/>
      <c r="D17" s="15">
        <v>1</v>
      </c>
      <c r="E17" s="16">
        <v>113629</v>
      </c>
      <c r="F17" s="16">
        <v>34015</v>
      </c>
      <c r="G17" s="17">
        <f>F17/E17</f>
        <v>0.2993513979705885</v>
      </c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209684</v>
      </c>
      <c r="F18" s="16">
        <v>61730</v>
      </c>
      <c r="G18" s="17">
        <f>F18/E18</f>
        <v>0.2943953758989718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76346</v>
      </c>
      <c r="F25" s="16">
        <v>17695.5</v>
      </c>
      <c r="G25" s="17">
        <f>F25/E25</f>
        <v>0.23178031593010767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114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33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1</v>
      </c>
      <c r="E32" s="16">
        <v>109503</v>
      </c>
      <c r="F32" s="16">
        <v>30543</v>
      </c>
      <c r="G32" s="17">
        <f>F32/E32</f>
        <v>0.27892386509958633</v>
      </c>
      <c r="H32" s="18"/>
    </row>
    <row r="33" spans="1:8" ht="15.75">
      <c r="A33" s="114" t="s">
        <v>79</v>
      </c>
      <c r="B33" s="13"/>
      <c r="C33" s="14"/>
      <c r="D33" s="15">
        <v>5</v>
      </c>
      <c r="E33" s="16">
        <v>422482</v>
      </c>
      <c r="F33" s="16">
        <v>93979.5</v>
      </c>
      <c r="G33" s="17">
        <f>F33/E33</f>
        <v>0.2224461633868425</v>
      </c>
      <c r="H33" s="18"/>
    </row>
    <row r="34" spans="1:8" ht="15.75">
      <c r="A34" s="114" t="s">
        <v>68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10</v>
      </c>
      <c r="E39" s="31">
        <f>SUM(E9:E38)</f>
        <v>931644</v>
      </c>
      <c r="F39" s="31">
        <f>SUM(F9:F38)</f>
        <v>237963</v>
      </c>
      <c r="G39" s="32">
        <f>F39/E39</f>
        <v>0.25542267217950204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/>
      <c r="E44" s="16"/>
      <c r="F44" s="16"/>
      <c r="G44" s="17"/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28</v>
      </c>
      <c r="E46" s="16">
        <v>1993205.75</v>
      </c>
      <c r="F46" s="16">
        <v>91665.8</v>
      </c>
      <c r="G46" s="17">
        <f>1-(+F46/E46)</f>
        <v>0.9540108691739425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33</v>
      </c>
      <c r="E48" s="16">
        <v>3392726.13</v>
      </c>
      <c r="F48" s="16">
        <v>181557.13</v>
      </c>
      <c r="G48" s="17">
        <f>1-(+F48/E48)</f>
        <v>0.9464863584494514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416580</v>
      </c>
      <c r="F50" s="16">
        <v>40200</v>
      </c>
      <c r="G50" s="17">
        <f>1-(+F50/E50)</f>
        <v>0.9034999279850209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73</v>
      </c>
      <c r="B53" s="48"/>
      <c r="C53" s="14"/>
      <c r="D53" s="123">
        <v>449</v>
      </c>
      <c r="E53" s="124">
        <v>27206125.87</v>
      </c>
      <c r="F53" s="124">
        <v>2661923.14</v>
      </c>
      <c r="G53" s="17">
        <f>1-(+F53/E53)</f>
        <v>0.9021572144185629</v>
      </c>
      <c r="H53" s="18"/>
    </row>
    <row r="54" spans="1:8" ht="15.75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514</v>
      </c>
      <c r="E60" s="31">
        <f>SUM(E44:E59)</f>
        <v>33008637.75</v>
      </c>
      <c r="F60" s="31">
        <f>SUM(F44:F59)</f>
        <v>2975346.0700000003</v>
      </c>
      <c r="G60" s="32">
        <f>1-(F60/E60)</f>
        <v>0.9098615916071847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3213309.0700000003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 OCTOBER 2015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116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479685</v>
      </c>
      <c r="F10" s="16">
        <v>86364.5</v>
      </c>
      <c r="G10" s="17">
        <f>F10/E10</f>
        <v>0.18004419567007515</v>
      </c>
      <c r="H10" s="103"/>
    </row>
    <row r="11" spans="1:8" ht="15.75">
      <c r="A11" s="112" t="s">
        <v>62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77</v>
      </c>
      <c r="B12" s="13"/>
      <c r="C12" s="14"/>
      <c r="D12" s="15">
        <v>1</v>
      </c>
      <c r="E12" s="16">
        <v>8920</v>
      </c>
      <c r="F12" s="16">
        <v>4315</v>
      </c>
      <c r="G12" s="17">
        <f>F12/E12</f>
        <v>0.48374439461883406</v>
      </c>
      <c r="H12" s="103"/>
    </row>
    <row r="13" spans="1:8" ht="15.75">
      <c r="A13" s="112" t="s">
        <v>17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79</v>
      </c>
      <c r="B14" s="13"/>
      <c r="C14" s="14"/>
      <c r="D14" s="15">
        <v>12</v>
      </c>
      <c r="E14" s="16">
        <v>899640</v>
      </c>
      <c r="F14" s="16">
        <v>142249</v>
      </c>
      <c r="G14" s="17">
        <f>F14/E14</f>
        <v>0.15811769152105287</v>
      </c>
      <c r="H14" s="103"/>
    </row>
    <row r="15" spans="1:8" ht="15.75">
      <c r="A15" s="112" t="s">
        <v>30</v>
      </c>
      <c r="B15" s="13"/>
      <c r="C15" s="14"/>
      <c r="D15" s="15">
        <v>2</v>
      </c>
      <c r="E15" s="16">
        <v>363000</v>
      </c>
      <c r="F15" s="16">
        <v>134345</v>
      </c>
      <c r="G15" s="17">
        <f>F15/E15</f>
        <v>0.3700964187327824</v>
      </c>
      <c r="H15" s="103"/>
    </row>
    <row r="16" spans="1:8" ht="15.75">
      <c r="A16" s="112" t="s">
        <v>80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81</v>
      </c>
      <c r="B17" s="13"/>
      <c r="C17" s="14"/>
      <c r="D17" s="15"/>
      <c r="E17" s="16"/>
      <c r="F17" s="16"/>
      <c r="G17" s="17"/>
      <c r="H17" s="103"/>
    </row>
    <row r="18" spans="1:8" ht="15.75">
      <c r="A18" s="112" t="s">
        <v>18</v>
      </c>
      <c r="B18" s="13"/>
      <c r="C18" s="14"/>
      <c r="D18" s="15">
        <v>1</v>
      </c>
      <c r="E18" s="16">
        <v>6026</v>
      </c>
      <c r="F18" s="16">
        <v>-5299</v>
      </c>
      <c r="G18" s="17">
        <f>F18/E18</f>
        <v>-0.879356123464985</v>
      </c>
      <c r="H18" s="103"/>
    </row>
    <row r="19" spans="1:8" ht="15.75">
      <c r="A19" s="112" t="s">
        <v>20</v>
      </c>
      <c r="B19" s="13"/>
      <c r="C19" s="14"/>
      <c r="D19" s="15">
        <v>1</v>
      </c>
      <c r="E19" s="16">
        <v>294995</v>
      </c>
      <c r="F19" s="16">
        <v>83643</v>
      </c>
      <c r="G19" s="17">
        <f>F19/E19</f>
        <v>0.28354039898981337</v>
      </c>
      <c r="H19" s="103"/>
    </row>
    <row r="20" spans="1:8" ht="15.75">
      <c r="A20" s="112" t="s">
        <v>114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117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133</v>
      </c>
      <c r="B23" s="13"/>
      <c r="C23" s="14"/>
      <c r="D23" s="15">
        <v>1</v>
      </c>
      <c r="E23" s="16">
        <v>18189</v>
      </c>
      <c r="F23" s="16">
        <v>-11801.5</v>
      </c>
      <c r="G23" s="17">
        <f>F23/E23</f>
        <v>-0.64882621364561</v>
      </c>
      <c r="H23" s="103"/>
    </row>
    <row r="24" spans="1:8" ht="15.75">
      <c r="A24" s="112" t="s">
        <v>23</v>
      </c>
      <c r="B24" s="13"/>
      <c r="C24" s="14"/>
      <c r="D24" s="15">
        <v>1</v>
      </c>
      <c r="E24" s="16">
        <v>360417</v>
      </c>
      <c r="F24" s="16">
        <v>164447</v>
      </c>
      <c r="G24" s="17">
        <f>F24/E24</f>
        <v>0.45626871096535404</v>
      </c>
      <c r="H24" s="103"/>
    </row>
    <row r="25" spans="1:8" ht="15.75">
      <c r="A25" s="113" t="s">
        <v>25</v>
      </c>
      <c r="B25" s="13"/>
      <c r="C25" s="14"/>
      <c r="D25" s="15">
        <v>1</v>
      </c>
      <c r="E25" s="16">
        <v>84319</v>
      </c>
      <c r="F25" s="16">
        <v>30795</v>
      </c>
      <c r="G25" s="17">
        <f>F25/E25</f>
        <v>0.3652201757610977</v>
      </c>
      <c r="H25" s="103"/>
    </row>
    <row r="26" spans="1:8" ht="15.75">
      <c r="A26" s="113" t="s">
        <v>26</v>
      </c>
      <c r="B26" s="13"/>
      <c r="C26" s="14"/>
      <c r="D26" s="15">
        <v>4</v>
      </c>
      <c r="E26" s="16">
        <v>22236</v>
      </c>
      <c r="F26" s="16">
        <v>22236</v>
      </c>
      <c r="G26" s="17">
        <f>F26/E26</f>
        <v>1</v>
      </c>
      <c r="H26" s="103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28</v>
      </c>
      <c r="B28" s="13"/>
      <c r="C28" s="14"/>
      <c r="D28" s="15"/>
      <c r="E28" s="16">
        <v>4864</v>
      </c>
      <c r="F28" s="16">
        <v>3414</v>
      </c>
      <c r="G28" s="17">
        <f>F28/E28</f>
        <v>0.701891447368421</v>
      </c>
      <c r="H28" s="103"/>
    </row>
    <row r="29" spans="1:8" ht="15.75">
      <c r="A29" s="114" t="s">
        <v>118</v>
      </c>
      <c r="B29" s="13"/>
      <c r="C29" s="14"/>
      <c r="D29" s="15">
        <v>1</v>
      </c>
      <c r="E29" s="16">
        <v>116722</v>
      </c>
      <c r="F29" s="16">
        <v>47208</v>
      </c>
      <c r="G29" s="17">
        <f>F29/E29</f>
        <v>0.4044481760079505</v>
      </c>
      <c r="H29" s="103"/>
    </row>
    <row r="30" spans="1:8" ht="15.75">
      <c r="A30" s="114" t="s">
        <v>67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82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122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69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119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34</v>
      </c>
      <c r="B35" s="13"/>
      <c r="C35" s="14"/>
      <c r="D35" s="21"/>
      <c r="E35" s="70">
        <v>27205</v>
      </c>
      <c r="F35" s="16">
        <v>3970</v>
      </c>
      <c r="G35" s="23"/>
      <c r="H35" s="103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37</v>
      </c>
      <c r="B39" s="28"/>
      <c r="C39" s="29"/>
      <c r="D39" s="30">
        <f>SUM(D9:D38)</f>
        <v>26</v>
      </c>
      <c r="E39" s="31">
        <f>SUM(E9:E38)</f>
        <v>2686218</v>
      </c>
      <c r="F39" s="31">
        <f>SUM(F9:F38)</f>
        <v>705886</v>
      </c>
      <c r="G39" s="32">
        <f>F39/E39</f>
        <v>0.2627806082752777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105"/>
    </row>
    <row r="44" spans="1:8" ht="15.75">
      <c r="A44" s="45" t="s">
        <v>42</v>
      </c>
      <c r="B44" s="46"/>
      <c r="C44" s="14"/>
      <c r="D44" s="15">
        <v>13</v>
      </c>
      <c r="E44" s="16">
        <v>501731.35</v>
      </c>
      <c r="F44" s="16">
        <v>53432.2</v>
      </c>
      <c r="G44" s="17">
        <f>1-(+F44/E44)</f>
        <v>0.8935043624441645</v>
      </c>
      <c r="H44" s="103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44</v>
      </c>
      <c r="B46" s="46"/>
      <c r="C46" s="14"/>
      <c r="D46" s="15">
        <v>142</v>
      </c>
      <c r="E46" s="16">
        <v>6714299.5</v>
      </c>
      <c r="F46" s="16">
        <v>544866.13</v>
      </c>
      <c r="G46" s="17">
        <f aca="true" t="shared" si="0" ref="G46:G52">1-(+F46/E46)</f>
        <v>0.9188498919358602</v>
      </c>
      <c r="H46" s="103"/>
    </row>
    <row r="47" spans="1:8" ht="15.75">
      <c r="A47" s="45" t="s">
        <v>45</v>
      </c>
      <c r="B47" s="46"/>
      <c r="C47" s="14"/>
      <c r="D47" s="15">
        <v>25</v>
      </c>
      <c r="E47" s="16">
        <v>1795999.5</v>
      </c>
      <c r="F47" s="16">
        <v>145054.5</v>
      </c>
      <c r="G47" s="17">
        <f t="shared" si="0"/>
        <v>0.9192346657112098</v>
      </c>
      <c r="H47" s="103"/>
    </row>
    <row r="48" spans="1:8" ht="15.75">
      <c r="A48" s="45" t="s">
        <v>46</v>
      </c>
      <c r="B48" s="46"/>
      <c r="C48" s="14"/>
      <c r="D48" s="15">
        <v>84</v>
      </c>
      <c r="E48" s="16">
        <v>5825049</v>
      </c>
      <c r="F48" s="16">
        <v>505564</v>
      </c>
      <c r="G48" s="17">
        <f t="shared" si="0"/>
        <v>0.9132086270862271</v>
      </c>
      <c r="H48" s="103"/>
    </row>
    <row r="49" spans="1:8" ht="15.75">
      <c r="A49" s="45" t="s">
        <v>47</v>
      </c>
      <c r="B49" s="46"/>
      <c r="C49" s="14"/>
      <c r="D49" s="15">
        <v>2</v>
      </c>
      <c r="E49" s="16">
        <v>219312</v>
      </c>
      <c r="F49" s="16">
        <v>-16978</v>
      </c>
      <c r="G49" s="17">
        <f t="shared" si="0"/>
        <v>1.0774148245422048</v>
      </c>
      <c r="H49" s="103"/>
    </row>
    <row r="50" spans="1:8" ht="15.75">
      <c r="A50" s="45" t="s">
        <v>48</v>
      </c>
      <c r="B50" s="46"/>
      <c r="C50" s="14"/>
      <c r="D50" s="15">
        <v>4</v>
      </c>
      <c r="E50" s="16">
        <v>716775</v>
      </c>
      <c r="F50" s="16">
        <v>22900</v>
      </c>
      <c r="G50" s="17">
        <f t="shared" si="0"/>
        <v>0.9680513410763489</v>
      </c>
      <c r="H50" s="103"/>
    </row>
    <row r="51" spans="1:8" ht="15.75">
      <c r="A51" s="45" t="s">
        <v>49</v>
      </c>
      <c r="B51" s="46"/>
      <c r="C51" s="14"/>
      <c r="D51" s="15">
        <v>4</v>
      </c>
      <c r="E51" s="16">
        <v>765660</v>
      </c>
      <c r="F51" s="16">
        <v>63910</v>
      </c>
      <c r="G51" s="17">
        <f t="shared" si="0"/>
        <v>0.9165295300786249</v>
      </c>
      <c r="H51" s="103"/>
    </row>
    <row r="52" spans="1:8" ht="15.75">
      <c r="A52" s="45" t="s">
        <v>50</v>
      </c>
      <c r="B52" s="46"/>
      <c r="C52" s="14"/>
      <c r="D52" s="15">
        <v>2</v>
      </c>
      <c r="E52" s="16">
        <v>562925</v>
      </c>
      <c r="F52" s="16">
        <v>48825</v>
      </c>
      <c r="G52" s="17">
        <f t="shared" si="0"/>
        <v>0.9132655327086201</v>
      </c>
      <c r="H52" s="103"/>
    </row>
    <row r="53" spans="1:8" ht="15.75">
      <c r="A53" s="47" t="s">
        <v>72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73</v>
      </c>
      <c r="B54" s="48"/>
      <c r="C54" s="14"/>
      <c r="D54" s="15">
        <v>644</v>
      </c>
      <c r="E54" s="16">
        <v>25933312.38</v>
      </c>
      <c r="F54" s="16">
        <v>3245097.93</v>
      </c>
      <c r="G54" s="17">
        <f>1-(+F54/E54)</f>
        <v>0.8748675879714214</v>
      </c>
      <c r="H54" s="103"/>
    </row>
    <row r="55" spans="1:8" ht="15.75">
      <c r="A55" s="45" t="s">
        <v>74</v>
      </c>
      <c r="B55" s="48"/>
      <c r="C55" s="14"/>
      <c r="D55" s="15">
        <v>10</v>
      </c>
      <c r="E55" s="16">
        <v>1507463.23</v>
      </c>
      <c r="F55" s="16">
        <v>79412.57</v>
      </c>
      <c r="G55" s="17">
        <f>1-(+F55/E55)</f>
        <v>0.947320393347173</v>
      </c>
      <c r="H55" s="103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54</v>
      </c>
      <c r="B61" s="51"/>
      <c r="C61" s="51"/>
      <c r="D61" s="30">
        <f>SUM(D44:D57)</f>
        <v>930</v>
      </c>
      <c r="E61" s="31">
        <f>SUM(E44:E60)</f>
        <v>44542526.96</v>
      </c>
      <c r="F61" s="31">
        <f>SUM(F44:F60)</f>
        <v>4692084.33</v>
      </c>
      <c r="G61" s="32">
        <f>1-(F61/E61)</f>
        <v>0.8946605715878316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55</v>
      </c>
      <c r="B63" s="56"/>
      <c r="C63" s="56"/>
      <c r="D63" s="75"/>
      <c r="E63" s="56"/>
      <c r="F63" s="57">
        <f>F61+F39</f>
        <v>5397970.33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103</v>
      </c>
      <c r="B3" s="56"/>
      <c r="C3" s="29"/>
      <c r="D3" s="29"/>
    </row>
    <row r="4" spans="1:4" ht="23.25">
      <c r="A4" s="81" t="str">
        <f>ARG!$A$3</f>
        <v>MONTH ENDED:     OCTOBER 2015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104</v>
      </c>
      <c r="B6" s="84">
        <f>ARG!$D$39+LADYLUCK!$D$39+HOLLYWOOD!$D$40+HARNKC!$D$40+ISLE!$D$39+AMERKC!$D$39+AMERSC!$D$39+STJO!$D$39+LAGRANGE!$D$39+ISLEBV!$D$39+LUMIERE!$D$39+RIVERCITY!$D$39+CAPE!$D$39</f>
        <v>547</v>
      </c>
      <c r="C6" s="85"/>
      <c r="D6" s="29"/>
    </row>
    <row r="7" spans="1:4" ht="20.25">
      <c r="A7" s="86" t="s">
        <v>105</v>
      </c>
      <c r="B7" s="87">
        <f>ARG!$E$39+LADYLUCK!$E$39+HOLLYWOOD!$E$40+HARNKC!$E$40+ISLE!$E$39+AMERKC!$E$39+AMERSC!$E$39+STJO!$E$39+LAGRANGE!$E$39+ISLEBV!$E$39+LUMIERE!$E$39+RIVERCITY!$E$39+CAPE!$E$39</f>
        <v>92846162</v>
      </c>
      <c r="C7" s="85"/>
      <c r="D7" s="29"/>
    </row>
    <row r="8" spans="1:4" ht="20.25">
      <c r="A8" s="86" t="s">
        <v>106</v>
      </c>
      <c r="B8" s="87">
        <f>ARG!$F$39+LADYLUCK!$F$39+HOLLYWOOD!$F$40+HARNKC!$F$40+ISLE!$F$39+AMERKC!$F$39+AMERSC!$F$39+STJO!$F$39+LAGRANGE!$F$39+ISLEBV!$F$39+LUMIERE!$F$39+RIVERCITY!$F$39+CAPE!$F$39</f>
        <v>20060380.259999998</v>
      </c>
      <c r="C8" s="85"/>
      <c r="D8" s="29"/>
    </row>
    <row r="9" spans="1:4" ht="20.25">
      <c r="A9" s="86" t="s">
        <v>107</v>
      </c>
      <c r="B9" s="88">
        <f>B8/B7</f>
        <v>0.21606041464589562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108</v>
      </c>
      <c r="B11" s="91">
        <f>ARG!$D$60+LADYLUCK!$D$60+HOLLYWOOD!$D$62+HARNKC!$D$62+ISLE!$D$61+AMERKC!$D$61+AMERSC!$D$61+STJO!$D$60+LAGRANGE!$D$60+ISLEBV!$D$61+LUMIERE!$D$62+RIVERCITY!$D$62+CAPE!$D$61</f>
        <v>17761</v>
      </c>
      <c r="C11" s="85"/>
      <c r="D11" s="29"/>
    </row>
    <row r="12" spans="1:4" ht="20.25">
      <c r="A12" s="86" t="s">
        <v>109</v>
      </c>
      <c r="B12" s="87">
        <f>ARG!$E$60+LADYLUCK!$E$60+HOLLYWOOD!$E$62+HARNKC!$E$62+ISLE!$E$61+AMERKC!$E$61+AMERSC!$E$61+STJO!$E$60+LAGRANGE!$E$60+ISLEBV!$E$61+LUMIERE!$E$62+RIVERCITY!$E$62+CAPE!$E$61</f>
        <v>1315426743.88</v>
      </c>
      <c r="C12" s="85"/>
      <c r="D12" s="29"/>
    </row>
    <row r="13" spans="1:4" ht="20.25">
      <c r="A13" s="86" t="s">
        <v>110</v>
      </c>
      <c r="B13" s="87">
        <f>ARG!$F$60+LADYLUCK!$F$60+HOLLYWOOD!$F$62+HARNKC!$F$62+ISLE!$F$61+AMERKC!$F$61+AMERSC!$F$61+STJO!$F$60+LAGRANGE!$F$60+ISLEBV!$F$61+LUMIERE!$F$62+RIVERCITY!$F$62+CAPE!$F$61</f>
        <v>124541719.23</v>
      </c>
      <c r="C13" s="85"/>
      <c r="D13" s="29"/>
    </row>
    <row r="14" spans="1:4" ht="20.25">
      <c r="A14" s="86" t="s">
        <v>111</v>
      </c>
      <c r="B14" s="88">
        <f>1-(B13/B12)</f>
        <v>0.9053221931138102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112</v>
      </c>
      <c r="B16" s="87">
        <f>B13+B8</f>
        <v>144602099.49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59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6">
        <v>33934</v>
      </c>
      <c r="F9" s="16">
        <v>2743.5</v>
      </c>
      <c r="G9" s="17">
        <f>F9/E9</f>
        <v>0.08084811693286968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382444</v>
      </c>
      <c r="F18" s="16">
        <v>62283</v>
      </c>
      <c r="G18" s="17">
        <f>F18/E18</f>
        <v>0.1628552154040853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27092</v>
      </c>
      <c r="F25" s="16">
        <v>11085</v>
      </c>
      <c r="G25" s="17">
        <f>F25/E25</f>
        <v>0.40916137605197106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38080</v>
      </c>
      <c r="F29" s="16">
        <v>15436</v>
      </c>
      <c r="G29" s="17">
        <f>F29/E29</f>
        <v>0.40535714285714286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6">
        <v>169301</v>
      </c>
      <c r="F30" s="16">
        <v>59412.5</v>
      </c>
      <c r="G30" s="17">
        <f>F30/E30</f>
        <v>0.3509282284215687</v>
      </c>
      <c r="H30" s="18"/>
    </row>
    <row r="31" spans="1:8" ht="15.75">
      <c r="A31" s="114" t="s">
        <v>31</v>
      </c>
      <c r="B31" s="13"/>
      <c r="C31" s="14"/>
      <c r="D31" s="15">
        <v>3</v>
      </c>
      <c r="E31" s="16">
        <v>590225</v>
      </c>
      <c r="F31" s="16">
        <v>175726.5</v>
      </c>
      <c r="G31" s="17">
        <f>F31/E31</f>
        <v>0.29772798509043163</v>
      </c>
      <c r="H31" s="18"/>
    </row>
    <row r="32" spans="1:8" ht="15.75">
      <c r="A32" s="114" t="s">
        <v>32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9</v>
      </c>
      <c r="E39" s="31">
        <f>SUM(E9:E38)</f>
        <v>1241076</v>
      </c>
      <c r="F39" s="31">
        <f>SUM(F9:F38)</f>
        <v>326686.5</v>
      </c>
      <c r="G39" s="32">
        <f>F39/E39</f>
        <v>0.26322844048229116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19</v>
      </c>
      <c r="E44" s="16">
        <v>252381.75</v>
      </c>
      <c r="F44" s="16">
        <v>28466.32</v>
      </c>
      <c r="G44" s="17">
        <f>1-(+F44/E44)</f>
        <v>0.8872092772159635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104</v>
      </c>
      <c r="E46" s="16">
        <v>2866953.25</v>
      </c>
      <c r="F46" s="16">
        <v>263552.41</v>
      </c>
      <c r="G46" s="17">
        <f>1-(+F46/E46)</f>
        <v>0.9080723028880922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281169</v>
      </c>
      <c r="F47" s="16">
        <v>15836.5</v>
      </c>
      <c r="G47" s="17">
        <f>1-(+F47/E47)</f>
        <v>0.9436762231967251</v>
      </c>
      <c r="H47" s="18"/>
    </row>
    <row r="48" spans="1:8" ht="15.75">
      <c r="A48" s="45" t="s">
        <v>46</v>
      </c>
      <c r="B48" s="46"/>
      <c r="C48" s="14"/>
      <c r="D48" s="15">
        <v>53</v>
      </c>
      <c r="E48" s="16">
        <v>2819303</v>
      </c>
      <c r="F48" s="16">
        <v>244850</v>
      </c>
      <c r="G48" s="17">
        <f>1-(+F48/E48)</f>
        <v>0.9131522933150499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5</v>
      </c>
      <c r="E50" s="16">
        <v>421050</v>
      </c>
      <c r="F50" s="16">
        <v>60305</v>
      </c>
      <c r="G50" s="17">
        <f>1-(+F50/E50)</f>
        <v>0.8567747298420615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73</v>
      </c>
      <c r="B53" s="48"/>
      <c r="C53" s="14"/>
      <c r="D53" s="15">
        <v>374</v>
      </c>
      <c r="E53" s="16">
        <v>17967392.39</v>
      </c>
      <c r="F53" s="16">
        <v>2154105.28</v>
      </c>
      <c r="G53" s="17">
        <f>1-(+F53/E53)</f>
        <v>0.8801103001903104</v>
      </c>
      <c r="H53" s="18"/>
    </row>
    <row r="54" spans="1:8" ht="15.75">
      <c r="A54" s="47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564</v>
      </c>
      <c r="E60" s="31">
        <f>SUM(E44:E59)</f>
        <v>24608249.39</v>
      </c>
      <c r="F60" s="31">
        <f>SUM(F44:F59)</f>
        <v>2767115.51</v>
      </c>
      <c r="G60" s="32">
        <f>1-(F60/E60)</f>
        <v>0.8875533376573927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3093802.01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120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10</v>
      </c>
      <c r="E9" s="16">
        <v>182910</v>
      </c>
      <c r="F9" s="16">
        <v>76766</v>
      </c>
      <c r="G9" s="17">
        <f aca="true" t="shared" si="0" ref="G9:G14">F9/E9</f>
        <v>0.4196927450658794</v>
      </c>
      <c r="H9" s="18"/>
    </row>
    <row r="10" spans="1:8" ht="15.75">
      <c r="A10" s="112" t="s">
        <v>11</v>
      </c>
      <c r="B10" s="13"/>
      <c r="C10" s="14"/>
      <c r="D10" s="15">
        <v>4</v>
      </c>
      <c r="E10" s="16">
        <v>1530146</v>
      </c>
      <c r="F10" s="16">
        <v>118</v>
      </c>
      <c r="G10" s="17">
        <f t="shared" si="0"/>
        <v>7.711682414619259E-05</v>
      </c>
      <c r="H10" s="18"/>
    </row>
    <row r="11" spans="1:8" ht="15.75">
      <c r="A11" s="112" t="s">
        <v>132</v>
      </c>
      <c r="B11" s="13"/>
      <c r="C11" s="14"/>
      <c r="D11" s="15">
        <v>1</v>
      </c>
      <c r="E11" s="16">
        <v>230212</v>
      </c>
      <c r="F11" s="16">
        <v>39482.5</v>
      </c>
      <c r="G11" s="17">
        <f t="shared" si="0"/>
        <v>0.17150496064497073</v>
      </c>
      <c r="H11" s="18"/>
    </row>
    <row r="12" spans="1:8" ht="15.75">
      <c r="A12" s="112" t="s">
        <v>81</v>
      </c>
      <c r="B12" s="13"/>
      <c r="C12" s="14"/>
      <c r="D12" s="15">
        <v>1</v>
      </c>
      <c r="E12" s="16">
        <v>73791</v>
      </c>
      <c r="F12" s="16">
        <v>27312</v>
      </c>
      <c r="G12" s="17">
        <f t="shared" si="0"/>
        <v>0.3701264381835183</v>
      </c>
      <c r="H12" s="18"/>
    </row>
    <row r="13" spans="1:8" ht="15.75">
      <c r="A13" s="112" t="s">
        <v>136</v>
      </c>
      <c r="B13" s="13"/>
      <c r="C13" s="14"/>
      <c r="D13" s="15">
        <v>1</v>
      </c>
      <c r="E13" s="16">
        <v>204995</v>
      </c>
      <c r="F13" s="16">
        <v>68238</v>
      </c>
      <c r="G13" s="17">
        <f t="shared" si="0"/>
        <v>0.3328764116197956</v>
      </c>
      <c r="H13" s="18"/>
    </row>
    <row r="14" spans="1:8" ht="15.75">
      <c r="A14" s="112" t="s">
        <v>30</v>
      </c>
      <c r="B14" s="13"/>
      <c r="C14" s="14"/>
      <c r="D14" s="15">
        <v>1</v>
      </c>
      <c r="E14" s="16">
        <v>274406</v>
      </c>
      <c r="F14" s="16">
        <v>96869</v>
      </c>
      <c r="G14" s="17">
        <f t="shared" si="0"/>
        <v>0.3530134180739488</v>
      </c>
      <c r="H14" s="18"/>
    </row>
    <row r="15" spans="1:8" ht="15.75">
      <c r="A15" s="112" t="s">
        <v>63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2</v>
      </c>
      <c r="E17" s="16">
        <v>963798</v>
      </c>
      <c r="F17" s="16">
        <v>104933</v>
      </c>
      <c r="G17" s="17">
        <f>F17/E17</f>
        <v>0.10887447369677049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6">
        <v>926664</v>
      </c>
      <c r="F18" s="16">
        <v>42041</v>
      </c>
      <c r="G18" s="17">
        <f>F18/E18</f>
        <v>0.04536811616724077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6">
        <v>437065</v>
      </c>
      <c r="F19" s="16">
        <v>93103.02</v>
      </c>
      <c r="G19" s="17">
        <f>F19/E19</f>
        <v>0.21301870431171566</v>
      </c>
      <c r="H19" s="18"/>
    </row>
    <row r="20" spans="1:8" ht="15.75">
      <c r="A20" s="112" t="s">
        <v>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65</v>
      </c>
      <c r="B22" s="13"/>
      <c r="C22" s="14"/>
      <c r="D22" s="15">
        <v>3</v>
      </c>
      <c r="E22" s="16">
        <v>2052950</v>
      </c>
      <c r="F22" s="16">
        <v>585524</v>
      </c>
      <c r="G22" s="17">
        <f>F22/E22</f>
        <v>0.2852110377749093</v>
      </c>
      <c r="H22" s="18"/>
    </row>
    <row r="23" spans="1:8" ht="15.75">
      <c r="A23" s="112" t="s">
        <v>66</v>
      </c>
      <c r="B23" s="13"/>
      <c r="C23" s="14"/>
      <c r="D23" s="15">
        <v>3</v>
      </c>
      <c r="E23" s="16">
        <v>1172891</v>
      </c>
      <c r="F23" s="16">
        <v>205347</v>
      </c>
      <c r="G23" s="17">
        <f>F23/E23</f>
        <v>0.17507765001180842</v>
      </c>
      <c r="H23" s="18"/>
    </row>
    <row r="24" spans="1:8" ht="15.75">
      <c r="A24" s="113" t="s">
        <v>25</v>
      </c>
      <c r="B24" s="13"/>
      <c r="C24" s="14"/>
      <c r="D24" s="15">
        <v>6</v>
      </c>
      <c r="E24" s="16">
        <v>727194</v>
      </c>
      <c r="F24" s="16">
        <v>87275.5</v>
      </c>
      <c r="G24" s="17">
        <f>F24/E24</f>
        <v>0.12001680431906754</v>
      </c>
      <c r="H24" s="18"/>
    </row>
    <row r="25" spans="1:8" ht="15.75">
      <c r="A25" s="113" t="s">
        <v>26</v>
      </c>
      <c r="B25" s="13"/>
      <c r="C25" s="14"/>
      <c r="D25" s="15">
        <v>17</v>
      </c>
      <c r="E25" s="16">
        <v>149602</v>
      </c>
      <c r="F25" s="16">
        <v>149602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6">
        <v>40201</v>
      </c>
      <c r="F27" s="16">
        <v>24601</v>
      </c>
      <c r="G27" s="17">
        <f>F27/E27</f>
        <v>0.611949951493744</v>
      </c>
      <c r="H27" s="18"/>
    </row>
    <row r="28" spans="1:8" ht="15.75">
      <c r="A28" s="112" t="s">
        <v>67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261296</v>
      </c>
      <c r="F29" s="16">
        <v>102776</v>
      </c>
      <c r="G29" s="17">
        <f>F29/E29</f>
        <v>0.3933317004470026</v>
      </c>
      <c r="H29" s="18"/>
    </row>
    <row r="30" spans="1:8" ht="15.75">
      <c r="A30" s="114" t="s">
        <v>114</v>
      </c>
      <c r="B30" s="13"/>
      <c r="C30" s="14"/>
      <c r="D30" s="15">
        <v>1</v>
      </c>
      <c r="E30" s="16">
        <v>159416</v>
      </c>
      <c r="F30" s="16">
        <v>11218</v>
      </c>
      <c r="G30" s="17">
        <f>F30/E30</f>
        <v>0.07036934812064034</v>
      </c>
      <c r="H30" s="18"/>
    </row>
    <row r="31" spans="1:8" ht="15.75">
      <c r="A31" s="114" t="s">
        <v>68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137</v>
      </c>
      <c r="B32" s="13"/>
      <c r="C32" s="14"/>
      <c r="D32" s="15">
        <v>6</v>
      </c>
      <c r="E32" s="19">
        <v>554811</v>
      </c>
      <c r="F32" s="16">
        <v>152798</v>
      </c>
      <c r="G32" s="17">
        <f>F32/E32</f>
        <v>0.2754054984490214</v>
      </c>
      <c r="H32" s="18"/>
    </row>
    <row r="33" spans="1:8" ht="15.75">
      <c r="A33" s="114" t="s">
        <v>70</v>
      </c>
      <c r="B33" s="13"/>
      <c r="C33" s="14"/>
      <c r="D33" s="15">
        <v>11</v>
      </c>
      <c r="E33" s="19">
        <v>2469329</v>
      </c>
      <c r="F33" s="19">
        <v>543853.5</v>
      </c>
      <c r="G33" s="17">
        <f>F33/E33</f>
        <v>0.22024343455246345</v>
      </c>
      <c r="H33" s="18"/>
    </row>
    <row r="34" spans="1:8" ht="15.75">
      <c r="A34" s="112" t="s">
        <v>71</v>
      </c>
      <c r="B34" s="13"/>
      <c r="C34" s="14"/>
      <c r="D34" s="15">
        <v>1</v>
      </c>
      <c r="E34" s="16">
        <v>55576</v>
      </c>
      <c r="F34" s="16">
        <v>18612</v>
      </c>
      <c r="G34" s="17">
        <f>F34/E34</f>
        <v>0.3348927594645171</v>
      </c>
      <c r="H34" s="18"/>
    </row>
    <row r="35" spans="1:8" ht="15.75">
      <c r="A35" s="112" t="s">
        <v>125</v>
      </c>
      <c r="B35" s="13"/>
      <c r="C35" s="14"/>
      <c r="D35" s="15">
        <v>1</v>
      </c>
      <c r="E35" s="16">
        <v>237198</v>
      </c>
      <c r="F35" s="16">
        <v>82249</v>
      </c>
      <c r="G35" s="17">
        <f>F35/E35</f>
        <v>0.34675250212902303</v>
      </c>
      <c r="H35" s="18"/>
    </row>
    <row r="36" spans="1:8" ht="15">
      <c r="A36" s="20" t="s">
        <v>34</v>
      </c>
      <c r="B36" s="13"/>
      <c r="C36" s="14"/>
      <c r="D36" s="21"/>
      <c r="E36" s="22">
        <v>236995</v>
      </c>
      <c r="F36" s="16">
        <v>43454</v>
      </c>
      <c r="G36" s="23"/>
      <c r="H36" s="18"/>
    </row>
    <row r="37" spans="1:8" ht="15">
      <c r="A37" s="20" t="s">
        <v>35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36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74</v>
      </c>
      <c r="E40" s="31">
        <f>SUM(E9:E39)</f>
        <v>12941446</v>
      </c>
      <c r="F40" s="31">
        <f>SUM(F9:F39)</f>
        <v>2556172.52</v>
      </c>
      <c r="G40" s="32">
        <f>F40/E40</f>
        <v>0.19751830823232583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167</v>
      </c>
      <c r="E45" s="16">
        <v>29077213.05</v>
      </c>
      <c r="F45" s="16">
        <v>1563151.27</v>
      </c>
      <c r="G45" s="17">
        <f aca="true" t="shared" si="1" ref="G45:G51">1-(+F45/E45)</f>
        <v>0.9462413654530072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357</v>
      </c>
      <c r="E47" s="16">
        <v>36110765.24</v>
      </c>
      <c r="F47" s="16">
        <v>2320463.77</v>
      </c>
      <c r="G47" s="17">
        <f t="shared" si="1"/>
        <v>0.9357403878157194</v>
      </c>
      <c r="H47" s="18"/>
    </row>
    <row r="48" spans="1:8" ht="15.75">
      <c r="A48" s="45" t="s">
        <v>45</v>
      </c>
      <c r="B48" s="46"/>
      <c r="C48" s="14"/>
      <c r="D48" s="15">
        <v>23</v>
      </c>
      <c r="E48" s="16">
        <v>1117008.5</v>
      </c>
      <c r="F48" s="16">
        <v>125256</v>
      </c>
      <c r="G48" s="17">
        <f t="shared" si="1"/>
        <v>0.8878647745294687</v>
      </c>
      <c r="H48" s="18"/>
    </row>
    <row r="49" spans="1:8" ht="15.75">
      <c r="A49" s="45" t="s">
        <v>46</v>
      </c>
      <c r="B49" s="46"/>
      <c r="C49" s="14"/>
      <c r="D49" s="15">
        <v>125</v>
      </c>
      <c r="E49" s="16">
        <v>13038149.06</v>
      </c>
      <c r="F49" s="16">
        <v>848753.27</v>
      </c>
      <c r="G49" s="17">
        <f t="shared" si="1"/>
        <v>0.9349023188725533</v>
      </c>
      <c r="H49" s="18"/>
    </row>
    <row r="50" spans="1:8" ht="15.75">
      <c r="A50" s="45" t="s">
        <v>47</v>
      </c>
      <c r="B50" s="46"/>
      <c r="C50" s="14"/>
      <c r="D50" s="15">
        <v>9</v>
      </c>
      <c r="E50" s="16">
        <v>916516</v>
      </c>
      <c r="F50" s="16">
        <v>73432</v>
      </c>
      <c r="G50" s="17">
        <f t="shared" si="1"/>
        <v>0.9198791946894544</v>
      </c>
      <c r="H50" s="18"/>
    </row>
    <row r="51" spans="1:8" ht="15.75">
      <c r="A51" s="45" t="s">
        <v>48</v>
      </c>
      <c r="B51" s="46"/>
      <c r="C51" s="14"/>
      <c r="D51" s="15">
        <v>26</v>
      </c>
      <c r="E51" s="16">
        <v>3983690</v>
      </c>
      <c r="F51" s="16">
        <v>260675</v>
      </c>
      <c r="G51" s="17">
        <f t="shared" si="1"/>
        <v>0.9345644364897872</v>
      </c>
      <c r="H51" s="18"/>
    </row>
    <row r="52" spans="1:8" ht="15.75">
      <c r="A52" s="45" t="s">
        <v>49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297350</v>
      </c>
      <c r="F53" s="16">
        <v>3675</v>
      </c>
      <c r="G53" s="17">
        <f>1-(+F53/E53)</f>
        <v>0.9876408273078864</v>
      </c>
      <c r="H53" s="18"/>
    </row>
    <row r="54" spans="1:8" ht="15.75">
      <c r="A54" s="47" t="s">
        <v>72</v>
      </c>
      <c r="B54" s="48"/>
      <c r="C54" s="14"/>
      <c r="D54" s="15">
        <v>2</v>
      </c>
      <c r="E54" s="16">
        <v>99100</v>
      </c>
      <c r="F54" s="16">
        <v>34200</v>
      </c>
      <c r="G54" s="17">
        <f>1-(+F54/E54)</f>
        <v>0.6548940464177598</v>
      </c>
      <c r="H54" s="18"/>
    </row>
    <row r="55" spans="1:8" ht="15.75">
      <c r="A55" s="45" t="s">
        <v>73</v>
      </c>
      <c r="B55" s="48"/>
      <c r="C55" s="14"/>
      <c r="D55" s="15">
        <v>1412</v>
      </c>
      <c r="E55" s="16">
        <v>88183682.9</v>
      </c>
      <c r="F55" s="16">
        <v>10898498.24</v>
      </c>
      <c r="G55" s="17">
        <f>1-(+F55/E55)</f>
        <v>0.87641139628565</v>
      </c>
      <c r="H55" s="18"/>
    </row>
    <row r="56" spans="1:8" ht="15.75">
      <c r="A56" s="45" t="s">
        <v>74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54</v>
      </c>
      <c r="B62" s="28"/>
      <c r="C62" s="51"/>
      <c r="D62" s="30">
        <f>SUM(D45:D58)</f>
        <v>2125</v>
      </c>
      <c r="E62" s="31">
        <f>SUM(E45:E61)</f>
        <v>172823474.75</v>
      </c>
      <c r="F62" s="31">
        <f>SUM(F45:F61)</f>
        <v>16128104.55</v>
      </c>
      <c r="G62" s="32">
        <f>1-(+F62/E62)</f>
        <v>0.9066787392550096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56"/>
      <c r="E64" s="56"/>
      <c r="F64" s="57">
        <f>F62+F40</f>
        <v>18684277.07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2545487</v>
      </c>
      <c r="F10" s="16">
        <v>796994.5</v>
      </c>
      <c r="G10" s="115">
        <f aca="true" t="shared" si="0" ref="G10:G15">F10/E10</f>
        <v>0.3131009901052333</v>
      </c>
      <c r="H10" s="18"/>
    </row>
    <row r="11" spans="1:8" ht="15.75">
      <c r="A11" s="112" t="s">
        <v>132</v>
      </c>
      <c r="B11" s="13"/>
      <c r="C11" s="14"/>
      <c r="D11" s="15"/>
      <c r="E11" s="121"/>
      <c r="F11" s="16"/>
      <c r="G11" s="115"/>
      <c r="H11" s="18"/>
    </row>
    <row r="12" spans="1:8" ht="15.75">
      <c r="A12" s="112" t="s">
        <v>81</v>
      </c>
      <c r="B12" s="13"/>
      <c r="C12" s="14"/>
      <c r="D12" s="15">
        <v>2</v>
      </c>
      <c r="E12" s="121">
        <v>245263</v>
      </c>
      <c r="F12" s="16">
        <v>59008</v>
      </c>
      <c r="G12" s="115">
        <f t="shared" si="0"/>
        <v>0.24059071282663916</v>
      </c>
      <c r="H12" s="18"/>
    </row>
    <row r="13" spans="1:8" ht="15.75">
      <c r="A13" s="112" t="s">
        <v>136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30</v>
      </c>
      <c r="B14" s="13"/>
      <c r="C14" s="14"/>
      <c r="D14" s="15">
        <v>2</v>
      </c>
      <c r="E14" s="121">
        <v>376817</v>
      </c>
      <c r="F14" s="16">
        <v>106196.5</v>
      </c>
      <c r="G14" s="115">
        <f t="shared" si="0"/>
        <v>0.28182512997025083</v>
      </c>
      <c r="H14" s="18"/>
    </row>
    <row r="15" spans="1:8" ht="15.75">
      <c r="A15" s="112" t="s">
        <v>63</v>
      </c>
      <c r="B15" s="13"/>
      <c r="C15" s="14"/>
      <c r="D15" s="15">
        <v>1</v>
      </c>
      <c r="E15" s="121">
        <v>105340</v>
      </c>
      <c r="F15" s="16">
        <v>20417.5</v>
      </c>
      <c r="G15" s="115">
        <f t="shared" si="0"/>
        <v>0.1938247579267135</v>
      </c>
      <c r="H15" s="18"/>
    </row>
    <row r="16" spans="1:8" ht="15.75">
      <c r="A16" s="112" t="s">
        <v>17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18</v>
      </c>
      <c r="B17" s="13"/>
      <c r="C17" s="14"/>
      <c r="D17" s="15">
        <v>2</v>
      </c>
      <c r="E17" s="121">
        <v>1361898</v>
      </c>
      <c r="F17" s="16">
        <v>225008.5</v>
      </c>
      <c r="G17" s="17">
        <f aca="true" t="shared" si="1" ref="G17:G22">F17/E17</f>
        <v>0.16521685177597734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21">
        <v>1357833</v>
      </c>
      <c r="F18" s="16">
        <v>466933.5</v>
      </c>
      <c r="G18" s="115">
        <f t="shared" si="1"/>
        <v>0.3438813904213552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21">
        <v>276378</v>
      </c>
      <c r="F19" s="16">
        <v>101859</v>
      </c>
      <c r="G19" s="17">
        <f t="shared" si="1"/>
        <v>0.36854959511972735</v>
      </c>
      <c r="H19" s="18"/>
    </row>
    <row r="20" spans="1:8" ht="15.75">
      <c r="A20" s="112" t="s">
        <v>22</v>
      </c>
      <c r="B20" s="13"/>
      <c r="C20" s="14"/>
      <c r="D20" s="15">
        <v>1</v>
      </c>
      <c r="E20" s="121">
        <v>103343</v>
      </c>
      <c r="F20" s="16">
        <v>34708.5</v>
      </c>
      <c r="G20" s="17">
        <f t="shared" si="1"/>
        <v>0.33585729076957316</v>
      </c>
      <c r="H20" s="18"/>
    </row>
    <row r="21" spans="1:8" ht="15.75">
      <c r="A21" s="112" t="s">
        <v>23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65</v>
      </c>
      <c r="B22" s="13"/>
      <c r="C22" s="14"/>
      <c r="D22" s="15">
        <v>5</v>
      </c>
      <c r="E22" s="121">
        <v>6338237</v>
      </c>
      <c r="F22" s="16">
        <v>1715909</v>
      </c>
      <c r="G22" s="17">
        <f t="shared" si="1"/>
        <v>0.2707233888540299</v>
      </c>
      <c r="H22" s="18"/>
    </row>
    <row r="23" spans="1:8" ht="15.75">
      <c r="A23" s="112" t="s">
        <v>66</v>
      </c>
      <c r="B23" s="13"/>
      <c r="C23" s="14"/>
      <c r="D23" s="15"/>
      <c r="E23" s="121"/>
      <c r="F23" s="16"/>
      <c r="G23" s="17"/>
      <c r="H23" s="18"/>
    </row>
    <row r="24" spans="1:8" ht="15.75">
      <c r="A24" s="113" t="s">
        <v>25</v>
      </c>
      <c r="B24" s="13"/>
      <c r="C24" s="14"/>
      <c r="D24" s="15">
        <v>2</v>
      </c>
      <c r="E24" s="121">
        <v>610323</v>
      </c>
      <c r="F24" s="16">
        <v>86640.5</v>
      </c>
      <c r="G24" s="17">
        <f>F24/E24</f>
        <v>0.14195843840065014</v>
      </c>
      <c r="H24" s="18"/>
    </row>
    <row r="25" spans="1:8" ht="15.75">
      <c r="A25" s="113" t="s">
        <v>26</v>
      </c>
      <c r="B25" s="13"/>
      <c r="C25" s="14"/>
      <c r="D25" s="15">
        <v>11</v>
      </c>
      <c r="E25" s="121">
        <v>162486</v>
      </c>
      <c r="F25" s="16">
        <v>162486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21">
        <v>42519</v>
      </c>
      <c r="F27" s="16">
        <v>18755</v>
      </c>
      <c r="G27" s="17">
        <f>F27/E27</f>
        <v>0.4410969213763259</v>
      </c>
      <c r="H27" s="18"/>
    </row>
    <row r="28" spans="1:8" ht="15.75">
      <c r="A28" s="112" t="s">
        <v>67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29</v>
      </c>
      <c r="B29" s="13"/>
      <c r="C29" s="14"/>
      <c r="D29" s="15">
        <v>2</v>
      </c>
      <c r="E29" s="121">
        <v>353462</v>
      </c>
      <c r="F29" s="16">
        <v>148976.5</v>
      </c>
      <c r="G29" s="17">
        <f>F29/E29</f>
        <v>0.42147812211779484</v>
      </c>
      <c r="H29" s="18"/>
    </row>
    <row r="30" spans="1:8" ht="15.75">
      <c r="A30" s="114" t="s">
        <v>114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68</v>
      </c>
      <c r="B31" s="13"/>
      <c r="C31" s="14"/>
      <c r="D31" s="15">
        <v>1</v>
      </c>
      <c r="E31" s="116">
        <v>179917</v>
      </c>
      <c r="F31" s="16">
        <v>53157.5</v>
      </c>
      <c r="G31" s="115">
        <f>F31/E31</f>
        <v>0.29545568234241343</v>
      </c>
      <c r="H31" s="18"/>
    </row>
    <row r="32" spans="1:8" ht="15.75">
      <c r="A32" s="114" t="s">
        <v>137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70</v>
      </c>
      <c r="B33" s="13"/>
      <c r="C33" s="14"/>
      <c r="D33" s="15">
        <v>17</v>
      </c>
      <c r="E33" s="116">
        <v>2464205</v>
      </c>
      <c r="F33" s="19">
        <v>470884</v>
      </c>
      <c r="G33" s="115">
        <f>F33/E33</f>
        <v>0.19108962119628845</v>
      </c>
      <c r="H33" s="18"/>
    </row>
    <row r="34" spans="1:8" ht="15.75">
      <c r="A34" s="112" t="s">
        <v>71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125</v>
      </c>
      <c r="B35" s="13"/>
      <c r="C35" s="14"/>
      <c r="D35" s="15">
        <v>2</v>
      </c>
      <c r="E35" s="121">
        <v>247242</v>
      </c>
      <c r="F35" s="16">
        <v>42173</v>
      </c>
      <c r="G35" s="115">
        <f>F35/E35</f>
        <v>0.17057376982875078</v>
      </c>
      <c r="H35" s="18"/>
    </row>
    <row r="36" spans="1:8" ht="15">
      <c r="A36" s="20" t="s">
        <v>34</v>
      </c>
      <c r="B36" s="13"/>
      <c r="C36" s="14"/>
      <c r="D36" s="21"/>
      <c r="E36" s="116">
        <v>84035</v>
      </c>
      <c r="F36" s="19">
        <v>16608</v>
      </c>
      <c r="G36" s="23"/>
      <c r="H36" s="18"/>
    </row>
    <row r="37" spans="1:8" ht="15">
      <c r="A37" s="20" t="s">
        <v>35</v>
      </c>
      <c r="B37" s="13"/>
      <c r="C37" s="14"/>
      <c r="D37" s="21"/>
      <c r="E37" s="116"/>
      <c r="F37" s="19">
        <v>25</v>
      </c>
      <c r="G37" s="23"/>
      <c r="H37" s="18"/>
    </row>
    <row r="38" spans="1:8" ht="15">
      <c r="A38" s="20" t="s">
        <v>36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57</v>
      </c>
      <c r="E40" s="31">
        <f>SUM(E9:E39)</f>
        <v>16854785</v>
      </c>
      <c r="F40" s="31">
        <f>SUM(F9:F39)</f>
        <v>4526740.5</v>
      </c>
      <c r="G40" s="32">
        <f>F40/E40</f>
        <v>0.26857301947191853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59</v>
      </c>
      <c r="E45" s="16">
        <v>10610425.2</v>
      </c>
      <c r="F45" s="16">
        <v>683801.01</v>
      </c>
      <c r="G45" s="17">
        <f>1-(+F45/E45)</f>
        <v>0.9355538541471458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258</v>
      </c>
      <c r="E47" s="16">
        <v>27269969.25</v>
      </c>
      <c r="F47" s="16">
        <v>1680280.95</v>
      </c>
      <c r="G47" s="17">
        <f aca="true" t="shared" si="2" ref="G47:G56">1-(+F47/E47)</f>
        <v>0.9383834673740968</v>
      </c>
      <c r="H47" s="18"/>
    </row>
    <row r="48" spans="1:8" ht="15.75">
      <c r="A48" s="45" t="s">
        <v>45</v>
      </c>
      <c r="B48" s="46"/>
      <c r="C48" s="14"/>
      <c r="D48" s="15">
        <v>19</v>
      </c>
      <c r="E48" s="16">
        <v>1982058</v>
      </c>
      <c r="F48" s="16">
        <v>131516.64</v>
      </c>
      <c r="G48" s="17">
        <f t="shared" si="2"/>
        <v>0.9336464220522306</v>
      </c>
      <c r="H48" s="18"/>
    </row>
    <row r="49" spans="1:8" ht="15.75">
      <c r="A49" s="45" t="s">
        <v>46</v>
      </c>
      <c r="B49" s="46"/>
      <c r="C49" s="14"/>
      <c r="D49" s="15">
        <v>98</v>
      </c>
      <c r="E49" s="16">
        <v>15505610</v>
      </c>
      <c r="F49" s="16">
        <v>1373430.46</v>
      </c>
      <c r="G49" s="17">
        <f t="shared" si="2"/>
        <v>0.9114236421527434</v>
      </c>
      <c r="H49" s="18"/>
    </row>
    <row r="50" spans="1:8" ht="15.75">
      <c r="A50" s="45" t="s">
        <v>47</v>
      </c>
      <c r="B50" s="46"/>
      <c r="C50" s="14"/>
      <c r="D50" s="15">
        <v>8</v>
      </c>
      <c r="E50" s="16">
        <v>2885572</v>
      </c>
      <c r="F50" s="16">
        <v>22851</v>
      </c>
      <c r="G50" s="17">
        <f t="shared" si="2"/>
        <v>0.992080946169425</v>
      </c>
      <c r="H50" s="18"/>
    </row>
    <row r="51" spans="1:8" ht="15.75">
      <c r="A51" s="45" t="s">
        <v>48</v>
      </c>
      <c r="B51" s="46"/>
      <c r="C51" s="14"/>
      <c r="D51" s="15">
        <v>17</v>
      </c>
      <c r="E51" s="16">
        <v>3353265</v>
      </c>
      <c r="F51" s="16">
        <v>337969.08</v>
      </c>
      <c r="G51" s="17">
        <f t="shared" si="2"/>
        <v>0.8992119382154408</v>
      </c>
      <c r="H51" s="18"/>
    </row>
    <row r="52" spans="1:8" ht="15.75">
      <c r="A52" s="45" t="s">
        <v>49</v>
      </c>
      <c r="B52" s="46"/>
      <c r="C52" s="14"/>
      <c r="D52" s="15">
        <v>2</v>
      </c>
      <c r="E52" s="16">
        <v>352800</v>
      </c>
      <c r="F52" s="16">
        <v>40590</v>
      </c>
      <c r="G52" s="17">
        <f t="shared" si="2"/>
        <v>0.8849489795918367</v>
      </c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881400</v>
      </c>
      <c r="F53" s="16">
        <v>31875</v>
      </c>
      <c r="G53" s="17">
        <f t="shared" si="2"/>
        <v>0.9638359428182437</v>
      </c>
      <c r="H53" s="18"/>
    </row>
    <row r="54" spans="1:8" ht="15.75">
      <c r="A54" s="47" t="s">
        <v>72</v>
      </c>
      <c r="B54" s="48"/>
      <c r="C54" s="14"/>
      <c r="D54" s="15">
        <v>3</v>
      </c>
      <c r="E54" s="16">
        <v>447000</v>
      </c>
      <c r="F54" s="16">
        <v>-28500</v>
      </c>
      <c r="G54" s="17">
        <f t="shared" si="2"/>
        <v>1.063758389261745</v>
      </c>
      <c r="H54" s="18"/>
    </row>
    <row r="55" spans="1:8" ht="15.75">
      <c r="A55" s="45" t="s">
        <v>73</v>
      </c>
      <c r="B55" s="48"/>
      <c r="C55" s="14"/>
      <c r="D55" s="15">
        <v>911</v>
      </c>
      <c r="E55" s="16">
        <v>60341799.34</v>
      </c>
      <c r="F55" s="16">
        <v>7491610.69</v>
      </c>
      <c r="G55" s="17">
        <f t="shared" si="2"/>
        <v>0.8758470782783919</v>
      </c>
      <c r="H55" s="18"/>
    </row>
    <row r="56" spans="1:8" ht="15.75">
      <c r="A56" s="45" t="s">
        <v>74</v>
      </c>
      <c r="B56" s="48"/>
      <c r="C56" s="14"/>
      <c r="D56" s="15">
        <v>6</v>
      </c>
      <c r="E56" s="16">
        <v>648827.27</v>
      </c>
      <c r="F56" s="16">
        <v>34905.68</v>
      </c>
      <c r="G56" s="17">
        <f t="shared" si="2"/>
        <v>0.9462018912984345</v>
      </c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54</v>
      </c>
      <c r="B62" s="28"/>
      <c r="C62" s="59"/>
      <c r="D62" s="30">
        <f>SUM(D45:D58)</f>
        <v>1385</v>
      </c>
      <c r="E62" s="31">
        <f>SUM(E45:E61)</f>
        <v>124278726.06</v>
      </c>
      <c r="F62" s="31">
        <f>SUM(F45:F61)</f>
        <v>11800330.51</v>
      </c>
      <c r="G62" s="32">
        <f>1-(F62/E62)</f>
        <v>0.9050494731954126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75"/>
      <c r="E64" s="56"/>
      <c r="F64" s="57">
        <f>F62+F40</f>
        <v>16327071.01</v>
      </c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128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360786</v>
      </c>
      <c r="F10" s="16">
        <v>83892.5</v>
      </c>
      <c r="G10" s="17">
        <f aca="true" t="shared" si="0" ref="G10:G15">F10/E10</f>
        <v>0.23252703818884324</v>
      </c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144631</v>
      </c>
      <c r="F12" s="16">
        <v>19425</v>
      </c>
      <c r="G12" s="17">
        <f t="shared" si="0"/>
        <v>0.13430730617917322</v>
      </c>
      <c r="H12" s="18"/>
    </row>
    <row r="13" spans="1:8" ht="15.75">
      <c r="A13" s="112" t="s">
        <v>78</v>
      </c>
      <c r="B13" s="13"/>
      <c r="C13" s="14"/>
      <c r="D13" s="15">
        <v>1</v>
      </c>
      <c r="E13" s="16">
        <v>9683</v>
      </c>
      <c r="F13" s="16">
        <v>3771</v>
      </c>
      <c r="G13" s="17">
        <f t="shared" si="0"/>
        <v>0.38944541980791075</v>
      </c>
      <c r="H13" s="18"/>
    </row>
    <row r="14" spans="1:8" ht="15.75">
      <c r="A14" s="112" t="s">
        <v>79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1</v>
      </c>
      <c r="E15" s="16">
        <v>10330</v>
      </c>
      <c r="F15" s="16">
        <v>3537</v>
      </c>
      <c r="G15" s="17">
        <f t="shared" si="0"/>
        <v>0.3424007744433688</v>
      </c>
      <c r="H15" s="18"/>
    </row>
    <row r="16" spans="1:8" ht="15.75">
      <c r="A16" s="112" t="s">
        <v>138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20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389230</v>
      </c>
      <c r="F18" s="16">
        <v>74763.5</v>
      </c>
      <c r="G18" s="17">
        <f>F18/E18</f>
        <v>0.19208051794568765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130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97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10</v>
      </c>
      <c r="B24" s="13"/>
      <c r="C24" s="14"/>
      <c r="D24" s="15">
        <v>6</v>
      </c>
      <c r="E24" s="16">
        <v>641423</v>
      </c>
      <c r="F24" s="16">
        <v>133318.5</v>
      </c>
      <c r="G24" s="17">
        <f>F24/E24</f>
        <v>0.20784801916987697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70400</v>
      </c>
      <c r="F25" s="16">
        <v>6806</v>
      </c>
      <c r="G25" s="17">
        <f>F25/E25</f>
        <v>0.09667613636363637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113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81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142</v>
      </c>
      <c r="B31" s="13"/>
      <c r="C31" s="14"/>
      <c r="D31" s="15">
        <v>1</v>
      </c>
      <c r="E31" s="16">
        <v>37372</v>
      </c>
      <c r="F31" s="16">
        <v>14284</v>
      </c>
      <c r="G31" s="17">
        <f>F31/E31</f>
        <v>0.38221128117307074</v>
      </c>
      <c r="H31" s="18"/>
    </row>
    <row r="32" spans="1:8" ht="15.75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16</v>
      </c>
      <c r="E39" s="31">
        <f>SUM(E9:E38)</f>
        <v>1663855</v>
      </c>
      <c r="F39" s="31">
        <f>SUM(F9:F38)</f>
        <v>339797.5</v>
      </c>
      <c r="G39" s="32">
        <f>F39/E39</f>
        <v>0.2042230242418961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16</v>
      </c>
      <c r="E44" s="16">
        <v>1092612.15</v>
      </c>
      <c r="F44" s="16">
        <v>84761.3</v>
      </c>
      <c r="G44" s="17">
        <f>1-(+F44/E44)</f>
        <v>0.9224232496407806</v>
      </c>
      <c r="H44" s="18"/>
    </row>
    <row r="45" spans="1:8" ht="15.75">
      <c r="A45" s="45" t="s">
        <v>43</v>
      </c>
      <c r="B45" s="46"/>
      <c r="C45" s="14"/>
      <c r="D45" s="15">
        <v>1</v>
      </c>
      <c r="E45" s="16">
        <v>30546.1</v>
      </c>
      <c r="F45" s="16">
        <v>-767.95</v>
      </c>
      <c r="G45" s="17">
        <f>1-(+F45/E45)</f>
        <v>1.0251406889913934</v>
      </c>
      <c r="H45" s="18"/>
    </row>
    <row r="46" spans="1:8" ht="15.75">
      <c r="A46" s="45" t="s">
        <v>44</v>
      </c>
      <c r="B46" s="46"/>
      <c r="C46" s="14"/>
      <c r="D46" s="15">
        <v>154</v>
      </c>
      <c r="E46" s="16">
        <v>6240849.75</v>
      </c>
      <c r="F46" s="16">
        <v>369620.29</v>
      </c>
      <c r="G46" s="17">
        <f>1-(+F46/E46)</f>
        <v>0.9407740444320103</v>
      </c>
      <c r="H46" s="18"/>
    </row>
    <row r="47" spans="1:8" ht="15.75">
      <c r="A47" s="45" t="s">
        <v>45</v>
      </c>
      <c r="B47" s="46"/>
      <c r="C47" s="14"/>
      <c r="D47" s="15">
        <v>10</v>
      </c>
      <c r="E47" s="16">
        <v>235275.5</v>
      </c>
      <c r="F47" s="16">
        <v>30573.5</v>
      </c>
      <c r="G47" s="17">
        <f>1-(+F47/E47)</f>
        <v>0.8700523428916314</v>
      </c>
      <c r="H47" s="18"/>
    </row>
    <row r="48" spans="1:8" ht="15.75">
      <c r="A48" s="45" t="s">
        <v>46</v>
      </c>
      <c r="B48" s="46"/>
      <c r="C48" s="14"/>
      <c r="D48" s="15">
        <v>74</v>
      </c>
      <c r="E48" s="16">
        <v>3733871.14</v>
      </c>
      <c r="F48" s="16">
        <v>300300.09</v>
      </c>
      <c r="G48" s="17">
        <f>1-(+F48/E48)</f>
        <v>0.9195740616801253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21</v>
      </c>
      <c r="E50" s="16">
        <v>1169650</v>
      </c>
      <c r="F50" s="16">
        <v>96769.01</v>
      </c>
      <c r="G50" s="17">
        <f>1-(+F50/E50)</f>
        <v>0.9172666951652204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699</v>
      </c>
      <c r="E54" s="16">
        <v>38895794.23</v>
      </c>
      <c r="F54" s="16">
        <v>4817804.9</v>
      </c>
      <c r="G54" s="17">
        <f>1-(+F54/E54)</f>
        <v>0.8761355823842757</v>
      </c>
      <c r="H54" s="18"/>
    </row>
    <row r="55" spans="1:8" ht="15.75">
      <c r="A55" s="45" t="s">
        <v>74</v>
      </c>
      <c r="B55" s="48"/>
      <c r="C55" s="14"/>
      <c r="D55" s="15">
        <v>3</v>
      </c>
      <c r="E55" s="16">
        <v>494757.76</v>
      </c>
      <c r="F55" s="16">
        <v>22154.36</v>
      </c>
      <c r="G55" s="17">
        <f>1-(+F55/E55)</f>
        <v>0.9552218038985382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978</v>
      </c>
      <c r="E61" s="31">
        <f>SUM(E44:E60)</f>
        <v>51893356.629999995</v>
      </c>
      <c r="F61" s="31">
        <f>SUM(F44:F60)</f>
        <v>5721215.500000001</v>
      </c>
      <c r="G61" s="32">
        <f>1-(+F61/E61)</f>
        <v>0.8897505216170095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6061013.000000001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128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10</v>
      </c>
      <c r="E11" s="121">
        <v>1701453</v>
      </c>
      <c r="F11" s="16">
        <v>59538</v>
      </c>
      <c r="G11" s="17">
        <f>F11/E11</f>
        <v>0.03499244469285957</v>
      </c>
      <c r="H11" s="18"/>
    </row>
    <row r="12" spans="1:8" ht="15.75">
      <c r="A12" s="112" t="s">
        <v>77</v>
      </c>
      <c r="B12" s="13"/>
      <c r="C12" s="14"/>
      <c r="D12" s="15">
        <v>1</v>
      </c>
      <c r="E12" s="121">
        <v>187546</v>
      </c>
      <c r="F12" s="16">
        <v>43069</v>
      </c>
      <c r="G12" s="17">
        <f>F12/E12</f>
        <v>0.2296449937615305</v>
      </c>
      <c r="H12" s="18"/>
    </row>
    <row r="13" spans="1:8" ht="15.75">
      <c r="A13" s="112" t="s">
        <v>78</v>
      </c>
      <c r="B13" s="13"/>
      <c r="C13" s="14"/>
      <c r="D13" s="15">
        <v>1</v>
      </c>
      <c r="E13" s="121">
        <v>183639</v>
      </c>
      <c r="F13" s="16">
        <v>51818</v>
      </c>
      <c r="G13" s="17">
        <f>F13/E13</f>
        <v>0.2821731767217203</v>
      </c>
      <c r="H13" s="18"/>
    </row>
    <row r="14" spans="1:8" ht="15.75">
      <c r="A14" s="112" t="s">
        <v>79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2</v>
      </c>
      <c r="E15" s="121">
        <v>407936</v>
      </c>
      <c r="F15" s="16">
        <v>126267</v>
      </c>
      <c r="G15" s="17">
        <f aca="true" t="shared" si="0" ref="G15:G21">F15/E15</f>
        <v>0.3095264943520552</v>
      </c>
      <c r="H15" s="18"/>
    </row>
    <row r="16" spans="1:8" ht="15.75">
      <c r="A16" s="112" t="s">
        <v>138</v>
      </c>
      <c r="B16" s="13"/>
      <c r="C16" s="14"/>
      <c r="D16" s="15">
        <v>1</v>
      </c>
      <c r="E16" s="121">
        <v>137328</v>
      </c>
      <c r="F16" s="16">
        <v>49296.5</v>
      </c>
      <c r="G16" s="17">
        <f t="shared" si="0"/>
        <v>0.3589690376325294</v>
      </c>
      <c r="H16" s="18"/>
    </row>
    <row r="17" spans="1:8" ht="15.75">
      <c r="A17" s="112" t="s">
        <v>20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3</v>
      </c>
      <c r="E18" s="121">
        <v>1098665</v>
      </c>
      <c r="F18" s="16">
        <v>131750.5</v>
      </c>
      <c r="G18" s="17">
        <f t="shared" si="0"/>
        <v>0.1199187195368925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1023091</v>
      </c>
      <c r="F19" s="16">
        <v>107746</v>
      </c>
      <c r="G19" s="17">
        <f t="shared" si="0"/>
        <v>0.10531419003783632</v>
      </c>
      <c r="H19" s="18"/>
    </row>
    <row r="20" spans="1:8" ht="15.75">
      <c r="A20" s="112" t="s">
        <v>130</v>
      </c>
      <c r="B20" s="13"/>
      <c r="C20" s="14"/>
      <c r="D20" s="15">
        <v>18</v>
      </c>
      <c r="E20" s="121">
        <v>2733562</v>
      </c>
      <c r="F20" s="16">
        <v>438796</v>
      </c>
      <c r="G20" s="17">
        <f t="shared" si="0"/>
        <v>0.16052169294129784</v>
      </c>
      <c r="H20" s="18"/>
    </row>
    <row r="21" spans="1:8" ht="15.75">
      <c r="A21" s="112" t="s">
        <v>141</v>
      </c>
      <c r="B21" s="13"/>
      <c r="C21" s="14"/>
      <c r="D21" s="15">
        <v>1</v>
      </c>
      <c r="E21" s="121">
        <v>258886</v>
      </c>
      <c r="F21" s="16">
        <v>74124.5</v>
      </c>
      <c r="G21" s="17">
        <f t="shared" si="0"/>
        <v>0.2863210061571502</v>
      </c>
      <c r="H21" s="18"/>
    </row>
    <row r="22" spans="1:8" ht="15.75">
      <c r="A22" s="112" t="s">
        <v>97</v>
      </c>
      <c r="B22" s="13"/>
      <c r="C22" s="14"/>
      <c r="D22" s="15">
        <v>1</v>
      </c>
      <c r="E22" s="121">
        <v>108037</v>
      </c>
      <c r="F22" s="16">
        <v>39291</v>
      </c>
      <c r="G22" s="17">
        <f>F22/E22</f>
        <v>0.36368096115219783</v>
      </c>
      <c r="H22" s="18"/>
    </row>
    <row r="23" spans="1:8" ht="15.75">
      <c r="A23" s="112" t="s">
        <v>23</v>
      </c>
      <c r="B23" s="13"/>
      <c r="C23" s="14"/>
      <c r="D23" s="15">
        <v>1</v>
      </c>
      <c r="E23" s="121">
        <v>15874</v>
      </c>
      <c r="F23" s="16">
        <v>13238.5</v>
      </c>
      <c r="G23" s="17">
        <f>F23/E23</f>
        <v>0.8339737936247953</v>
      </c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610479</v>
      </c>
      <c r="F25" s="16">
        <v>158653</v>
      </c>
      <c r="G25" s="17">
        <f>F25/E25</f>
        <v>0.25988281333182633</v>
      </c>
      <c r="H25" s="18"/>
    </row>
    <row r="26" spans="1:8" ht="15.75">
      <c r="A26" s="113" t="s">
        <v>26</v>
      </c>
      <c r="B26" s="13"/>
      <c r="C26" s="14"/>
      <c r="D26" s="15">
        <v>15</v>
      </c>
      <c r="E26" s="121">
        <v>124516</v>
      </c>
      <c r="F26" s="16">
        <v>124516</v>
      </c>
      <c r="G26" s="17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21">
        <v>40972</v>
      </c>
      <c r="F28" s="16">
        <v>5222</v>
      </c>
      <c r="G28" s="17">
        <f aca="true" t="shared" si="1" ref="G28:G34">F28/E28</f>
        <v>0.12745289465976764</v>
      </c>
      <c r="H28" s="18"/>
    </row>
    <row r="29" spans="1:8" ht="15.75">
      <c r="A29" s="114" t="s">
        <v>113</v>
      </c>
      <c r="B29" s="13"/>
      <c r="C29" s="14"/>
      <c r="D29" s="15">
        <v>1</v>
      </c>
      <c r="E29" s="121">
        <v>126250</v>
      </c>
      <c r="F29" s="16">
        <v>46438</v>
      </c>
      <c r="G29" s="17">
        <f t="shared" si="1"/>
        <v>0.36782574257425743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206041</v>
      </c>
      <c r="F30" s="16">
        <v>66740</v>
      </c>
      <c r="G30" s="17">
        <f t="shared" si="1"/>
        <v>0.3239161137831791</v>
      </c>
      <c r="H30" s="18"/>
    </row>
    <row r="31" spans="1:8" ht="15.75">
      <c r="A31" s="114" t="s">
        <v>142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2</v>
      </c>
      <c r="E32" s="121">
        <v>164788</v>
      </c>
      <c r="F32" s="16">
        <v>52223</v>
      </c>
      <c r="G32" s="17">
        <f t="shared" si="1"/>
        <v>0.3169102119086341</v>
      </c>
      <c r="H32" s="18"/>
    </row>
    <row r="33" spans="1:8" ht="15.75">
      <c r="A33" s="114" t="s">
        <v>125</v>
      </c>
      <c r="B33" s="13"/>
      <c r="C33" s="14"/>
      <c r="D33" s="15">
        <v>1</v>
      </c>
      <c r="E33" s="121">
        <v>197618</v>
      </c>
      <c r="F33" s="16">
        <v>58304</v>
      </c>
      <c r="G33" s="17">
        <f t="shared" si="1"/>
        <v>0.2950338531915109</v>
      </c>
      <c r="H33" s="18"/>
    </row>
    <row r="34" spans="1:8" ht="15.75">
      <c r="A34" s="114" t="s">
        <v>131</v>
      </c>
      <c r="B34" s="13"/>
      <c r="C34" s="14"/>
      <c r="D34" s="15">
        <v>8</v>
      </c>
      <c r="E34" s="121">
        <v>1070307</v>
      </c>
      <c r="F34" s="16">
        <v>312320.5</v>
      </c>
      <c r="G34" s="17">
        <f t="shared" si="1"/>
        <v>0.29180459438273315</v>
      </c>
      <c r="H34" s="18"/>
    </row>
    <row r="35" spans="1:8" ht="15">
      <c r="A35" s="20" t="s">
        <v>34</v>
      </c>
      <c r="B35" s="13"/>
      <c r="C35" s="14"/>
      <c r="D35" s="21"/>
      <c r="E35" s="121">
        <v>84340</v>
      </c>
      <c r="F35" s="16">
        <v>11445</v>
      </c>
      <c r="G35" s="23"/>
      <c r="H35" s="18"/>
    </row>
    <row r="36" spans="1:8" ht="15">
      <c r="A36" s="20" t="s">
        <v>53</v>
      </c>
      <c r="B36" s="13"/>
      <c r="C36" s="14"/>
      <c r="D36" s="21"/>
      <c r="E36" s="121"/>
      <c r="F36" s="16">
        <v>100</v>
      </c>
      <c r="G36" s="23"/>
      <c r="H36" s="18"/>
    </row>
    <row r="37" spans="1:8" ht="15">
      <c r="A37" s="20" t="s">
        <v>36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10481328</v>
      </c>
      <c r="F39" s="31">
        <f>SUM(F9:F38)</f>
        <v>1970896.5</v>
      </c>
      <c r="G39" s="32">
        <f>F39/E39</f>
        <v>0.18803881531042632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175</v>
      </c>
      <c r="E44" s="16">
        <v>18575926.15</v>
      </c>
      <c r="F44" s="16">
        <v>920178.11</v>
      </c>
      <c r="G44" s="17">
        <f>1-(+F44/E44)</f>
        <v>0.9504639444316482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333</v>
      </c>
      <c r="E46" s="16">
        <v>15989082.21</v>
      </c>
      <c r="F46" s="16">
        <v>1156982.78</v>
      </c>
      <c r="G46" s="17">
        <f aca="true" t="shared" si="2" ref="G46:G52">1-(+F46/E46)</f>
        <v>0.9276391999988347</v>
      </c>
      <c r="H46" s="18"/>
    </row>
    <row r="47" spans="1:8" ht="15.75">
      <c r="A47" s="45" t="s">
        <v>45</v>
      </c>
      <c r="B47" s="46"/>
      <c r="C47" s="14"/>
      <c r="D47" s="15">
        <v>28</v>
      </c>
      <c r="E47" s="16">
        <v>3927596.1</v>
      </c>
      <c r="F47" s="16">
        <v>234818.6</v>
      </c>
      <c r="G47" s="17">
        <f t="shared" si="2"/>
        <v>0.9402131497177115</v>
      </c>
      <c r="H47" s="18"/>
    </row>
    <row r="48" spans="1:8" ht="15.75">
      <c r="A48" s="45" t="s">
        <v>46</v>
      </c>
      <c r="B48" s="46"/>
      <c r="C48" s="14"/>
      <c r="D48" s="15">
        <v>123</v>
      </c>
      <c r="E48" s="16">
        <v>15919704.75</v>
      </c>
      <c r="F48" s="16">
        <v>1153016.65</v>
      </c>
      <c r="G48" s="17">
        <f t="shared" si="2"/>
        <v>0.9275729878093374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408152</v>
      </c>
      <c r="F49" s="16">
        <v>31280</v>
      </c>
      <c r="G49" s="17">
        <f t="shared" si="2"/>
        <v>0.9233618847880202</v>
      </c>
      <c r="H49" s="18"/>
    </row>
    <row r="50" spans="1:8" ht="15.75">
      <c r="A50" s="45" t="s">
        <v>48</v>
      </c>
      <c r="B50" s="46"/>
      <c r="C50" s="14"/>
      <c r="D50" s="15">
        <v>19</v>
      </c>
      <c r="E50" s="16">
        <v>4745125</v>
      </c>
      <c r="F50" s="16">
        <v>279525</v>
      </c>
      <c r="G50" s="17">
        <f t="shared" si="2"/>
        <v>0.9410921735465346</v>
      </c>
      <c r="H50" s="18"/>
    </row>
    <row r="51" spans="1:8" ht="15.75">
      <c r="A51" s="45" t="s">
        <v>49</v>
      </c>
      <c r="B51" s="46"/>
      <c r="C51" s="14"/>
      <c r="D51" s="15">
        <v>3</v>
      </c>
      <c r="E51" s="16">
        <v>394560</v>
      </c>
      <c r="F51" s="16">
        <v>44480</v>
      </c>
      <c r="G51" s="17">
        <f t="shared" si="2"/>
        <v>0.8872668288726683</v>
      </c>
      <c r="H51" s="18"/>
    </row>
    <row r="52" spans="1:8" ht="15.75">
      <c r="A52" s="45" t="s">
        <v>50</v>
      </c>
      <c r="B52" s="46"/>
      <c r="C52" s="14"/>
      <c r="D52" s="15">
        <v>3</v>
      </c>
      <c r="E52" s="16">
        <v>470475</v>
      </c>
      <c r="F52" s="16">
        <v>52125</v>
      </c>
      <c r="G52" s="17">
        <f t="shared" si="2"/>
        <v>0.8892077156065679</v>
      </c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1465</v>
      </c>
      <c r="E54" s="16">
        <v>94116479.94</v>
      </c>
      <c r="F54" s="16">
        <v>10015540.56</v>
      </c>
      <c r="G54" s="17">
        <f>1-(+F54/E54)</f>
        <v>0.8935835619183273</v>
      </c>
      <c r="H54" s="18"/>
    </row>
    <row r="55" spans="1:8" ht="15.75">
      <c r="A55" s="45" t="s">
        <v>74</v>
      </c>
      <c r="B55" s="48"/>
      <c r="C55" s="14"/>
      <c r="D55" s="15">
        <v>16</v>
      </c>
      <c r="E55" s="16">
        <v>909819.63</v>
      </c>
      <c r="F55" s="16">
        <v>86423.14</v>
      </c>
      <c r="G55" s="17">
        <f>1-(+F55/E55)</f>
        <v>0.9050106887669592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2171</v>
      </c>
      <c r="E61" s="31">
        <f>SUM(E44:E60)</f>
        <v>155456920.78</v>
      </c>
      <c r="F61" s="31">
        <f>SUM(F44:F60)</f>
        <v>13974369.840000002</v>
      </c>
      <c r="G61" s="32">
        <f>1-(F61/E61)</f>
        <v>0.9101077663838698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55</v>
      </c>
      <c r="B63" s="56"/>
      <c r="C63" s="59"/>
      <c r="D63" s="75"/>
      <c r="E63" s="56"/>
      <c r="F63" s="57">
        <f>F61+F39</f>
        <v>15945266.340000002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84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>
        <v>2</v>
      </c>
      <c r="E9" s="16">
        <v>17204</v>
      </c>
      <c r="F9" s="16">
        <v>3909</v>
      </c>
      <c r="G9" s="17">
        <f>F9/E9</f>
        <v>0.22721460125552198</v>
      </c>
      <c r="H9" s="18"/>
    </row>
    <row r="10" spans="1:8" ht="15.75" customHeight="1">
      <c r="A10" s="112" t="s">
        <v>11</v>
      </c>
      <c r="B10" s="13"/>
      <c r="C10" s="14"/>
      <c r="D10" s="15">
        <v>2</v>
      </c>
      <c r="E10" s="16">
        <v>92775</v>
      </c>
      <c r="F10" s="16">
        <v>18257.5</v>
      </c>
      <c r="G10" s="17">
        <f>F10/E10</f>
        <v>0.19679331716518458</v>
      </c>
      <c r="H10" s="18"/>
    </row>
    <row r="11" spans="1:8" ht="15.75" customHeight="1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124</v>
      </c>
      <c r="B14" s="13"/>
      <c r="C14" s="14"/>
      <c r="D14" s="15">
        <v>1</v>
      </c>
      <c r="E14" s="16">
        <v>72848</v>
      </c>
      <c r="F14" s="16">
        <v>14434</v>
      </c>
      <c r="G14" s="17">
        <f>F14/E14</f>
        <v>0.19813858994069844</v>
      </c>
      <c r="H14" s="18"/>
    </row>
    <row r="15" spans="1:8" ht="15.75" customHeight="1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30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18</v>
      </c>
      <c r="B18" s="13"/>
      <c r="C18" s="14"/>
      <c r="D18" s="15">
        <v>3</v>
      </c>
      <c r="E18" s="16">
        <v>190450</v>
      </c>
      <c r="F18" s="16">
        <v>78429.5</v>
      </c>
      <c r="G18" s="17">
        <f>F18/E18</f>
        <v>0.41181149908112363</v>
      </c>
      <c r="H18" s="18"/>
    </row>
    <row r="19" spans="1:8" ht="15.75" customHeight="1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25</v>
      </c>
      <c r="B25" s="13"/>
      <c r="C25" s="14"/>
      <c r="D25" s="15">
        <v>1</v>
      </c>
      <c r="E25" s="16">
        <v>42923</v>
      </c>
      <c r="F25" s="16">
        <v>6652</v>
      </c>
      <c r="G25" s="17">
        <f>F25/E25</f>
        <v>0.1549751881275773</v>
      </c>
      <c r="H25" s="18"/>
    </row>
    <row r="26" spans="1:8" ht="15.75" customHeight="1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114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4" t="s">
        <v>33</v>
      </c>
      <c r="B31" s="13"/>
      <c r="C31" s="14"/>
      <c r="D31" s="15">
        <v>1</v>
      </c>
      <c r="E31" s="16">
        <v>127737</v>
      </c>
      <c r="F31" s="16">
        <v>36661</v>
      </c>
      <c r="G31" s="17">
        <f>F31/E31</f>
        <v>0.28700376554952756</v>
      </c>
      <c r="H31" s="18"/>
    </row>
    <row r="32" spans="1:8" ht="15.75" customHeight="1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79</v>
      </c>
      <c r="B33" s="13"/>
      <c r="C33" s="14"/>
      <c r="D33" s="15">
        <v>2</v>
      </c>
      <c r="E33" s="16">
        <v>212962</v>
      </c>
      <c r="F33" s="16">
        <v>47091</v>
      </c>
      <c r="G33" s="17">
        <f>F33/E33</f>
        <v>0.2211239563865854</v>
      </c>
      <c r="H33" s="18"/>
    </row>
    <row r="34" spans="1:8" ht="15.75" customHeight="1">
      <c r="A34" s="114" t="s">
        <v>68</v>
      </c>
      <c r="B34" s="13"/>
      <c r="C34" s="14"/>
      <c r="D34" s="15">
        <v>1</v>
      </c>
      <c r="E34" s="16">
        <v>69726</v>
      </c>
      <c r="F34" s="16">
        <v>8951</v>
      </c>
      <c r="G34" s="17">
        <f>F34/E34</f>
        <v>0.1283739207756074</v>
      </c>
      <c r="H34" s="18"/>
    </row>
    <row r="35" spans="1:8" ht="15.75" customHeight="1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37</v>
      </c>
      <c r="B39" s="28"/>
      <c r="C39" s="29"/>
      <c r="D39" s="30">
        <f>SUM(D9:D38)</f>
        <v>13</v>
      </c>
      <c r="E39" s="31">
        <f>SUM(E9:E38)</f>
        <v>826625</v>
      </c>
      <c r="F39" s="31">
        <f>SUM(F9:F38)</f>
        <v>214385</v>
      </c>
      <c r="G39" s="32">
        <f>F39/E39</f>
        <v>0.2593497656131861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 customHeight="1">
      <c r="A44" s="45" t="s">
        <v>42</v>
      </c>
      <c r="B44" s="46"/>
      <c r="C44" s="14"/>
      <c r="D44" s="15">
        <v>25</v>
      </c>
      <c r="E44" s="16">
        <v>1612578.9</v>
      </c>
      <c r="F44" s="16">
        <v>90731.4</v>
      </c>
      <c r="G44" s="17">
        <f>1-(+F44/E44)</f>
        <v>0.9437352181651391</v>
      </c>
      <c r="H44" s="18"/>
    </row>
    <row r="45" spans="1:8" ht="15.75" customHeight="1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44</v>
      </c>
      <c r="B46" s="46"/>
      <c r="C46" s="14"/>
      <c r="D46" s="15">
        <v>67</v>
      </c>
      <c r="E46" s="16">
        <v>3110374</v>
      </c>
      <c r="F46" s="16">
        <v>253067.95</v>
      </c>
      <c r="G46" s="17">
        <f>1-(+F46/E46)</f>
        <v>0.9186374532451724</v>
      </c>
      <c r="H46" s="18"/>
    </row>
    <row r="47" spans="1:8" ht="15.75" customHeight="1">
      <c r="A47" s="45" t="s">
        <v>45</v>
      </c>
      <c r="B47" s="46"/>
      <c r="C47" s="14"/>
      <c r="D47" s="15">
        <v>12</v>
      </c>
      <c r="E47" s="16">
        <v>1311972</v>
      </c>
      <c r="F47" s="16">
        <v>87109</v>
      </c>
      <c r="G47" s="17">
        <f>1-(+F47/E47)</f>
        <v>0.9336045281454177</v>
      </c>
      <c r="H47" s="18"/>
    </row>
    <row r="48" spans="1:8" ht="15.75" customHeight="1">
      <c r="A48" s="45" t="s">
        <v>46</v>
      </c>
      <c r="B48" s="46"/>
      <c r="C48" s="14"/>
      <c r="D48" s="15">
        <v>23</v>
      </c>
      <c r="E48" s="16">
        <v>1367673.65</v>
      </c>
      <c r="F48" s="16">
        <v>89057.16</v>
      </c>
      <c r="G48" s="17">
        <f>1-(+F48/E48)</f>
        <v>0.9348842028213382</v>
      </c>
      <c r="H48" s="18"/>
    </row>
    <row r="49" spans="1:8" ht="15.75" customHeight="1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48</v>
      </c>
      <c r="B50" s="46"/>
      <c r="C50" s="14"/>
      <c r="D50" s="15">
        <v>6</v>
      </c>
      <c r="E50" s="16">
        <v>863655</v>
      </c>
      <c r="F50" s="16">
        <v>61075</v>
      </c>
      <c r="G50" s="17">
        <f>1-(+F50/E50)</f>
        <v>0.929283104943525</v>
      </c>
      <c r="H50" s="18"/>
    </row>
    <row r="51" spans="1:8" ht="15.75" customHeight="1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73</v>
      </c>
      <c r="B53" s="48"/>
      <c r="C53" s="14"/>
      <c r="D53" s="15">
        <v>503</v>
      </c>
      <c r="E53" s="16">
        <v>22227966.54</v>
      </c>
      <c r="F53" s="16">
        <v>2290373.41</v>
      </c>
      <c r="G53" s="17">
        <f>1-(+F53/E53)</f>
        <v>0.8969598318461388</v>
      </c>
      <c r="H53" s="18"/>
    </row>
    <row r="54" spans="1:8" ht="15.75" customHeight="1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35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54</v>
      </c>
      <c r="B60" s="28"/>
      <c r="C60" s="29"/>
      <c r="D60" s="30">
        <f>SUM(D44:D56)</f>
        <v>636</v>
      </c>
      <c r="E60" s="31">
        <f>SUM(E44:E59)</f>
        <v>30494220.09</v>
      </c>
      <c r="F60" s="31">
        <f>SUM(F44:F59)</f>
        <v>2871413.92</v>
      </c>
      <c r="G60" s="32">
        <f>1-(F60/E60)</f>
        <v>0.9058374370118216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55</v>
      </c>
      <c r="B62" s="56"/>
      <c r="C62" s="56"/>
      <c r="D62" s="75"/>
      <c r="E62" s="56"/>
      <c r="F62" s="57">
        <f>F60+F39</f>
        <v>3085798.92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24400</v>
      </c>
      <c r="F9" s="16">
        <v>27900</v>
      </c>
      <c r="G9" s="119">
        <f>F9/E9</f>
        <v>1.1434426229508197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1554854</v>
      </c>
      <c r="F10" s="16">
        <v>-172002</v>
      </c>
      <c r="G10" s="119">
        <f>F10/E10</f>
        <v>-0.11062260508060563</v>
      </c>
      <c r="H10" s="18"/>
    </row>
    <row r="11" spans="1:8" ht="15.75">
      <c r="A11" s="112" t="s">
        <v>89</v>
      </c>
      <c r="B11" s="13"/>
      <c r="C11" s="14"/>
      <c r="D11" s="15">
        <v>1</v>
      </c>
      <c r="E11" s="16">
        <v>366560</v>
      </c>
      <c r="F11" s="16">
        <v>96944</v>
      </c>
      <c r="G11" s="119">
        <f>F11/E11</f>
        <v>0.2644696639022261</v>
      </c>
      <c r="H11" s="18"/>
    </row>
    <row r="12" spans="1:8" ht="15.75">
      <c r="A12" s="112" t="s">
        <v>30</v>
      </c>
      <c r="B12" s="13"/>
      <c r="C12" s="14"/>
      <c r="D12" s="15">
        <v>1</v>
      </c>
      <c r="E12" s="16">
        <v>315695</v>
      </c>
      <c r="F12" s="16">
        <v>134316</v>
      </c>
      <c r="G12" s="119">
        <f>F12/E12</f>
        <v>0.4254612838340804</v>
      </c>
      <c r="H12" s="18"/>
    </row>
    <row r="13" spans="1:8" ht="15.75">
      <c r="A13" s="112" t="s">
        <v>90</v>
      </c>
      <c r="B13" s="13"/>
      <c r="C13" s="14"/>
      <c r="D13" s="15">
        <v>28</v>
      </c>
      <c r="E13" s="16">
        <v>4436077</v>
      </c>
      <c r="F13" s="16">
        <v>792440</v>
      </c>
      <c r="G13" s="119">
        <f>F13/E13</f>
        <v>0.17863531223646478</v>
      </c>
      <c r="H13" s="18"/>
    </row>
    <row r="14" spans="1:8" ht="15.75">
      <c r="A14" s="112" t="s">
        <v>123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78</v>
      </c>
      <c r="B15" s="13"/>
      <c r="C15" s="14"/>
      <c r="D15" s="15">
        <v>1</v>
      </c>
      <c r="E15" s="16">
        <v>166480</v>
      </c>
      <c r="F15" s="16">
        <v>7088</v>
      </c>
      <c r="G15" s="119">
        <f>F15/E15</f>
        <v>0.04257568476693897</v>
      </c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23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3</v>
      </c>
      <c r="E18" s="16">
        <v>1618427</v>
      </c>
      <c r="F18" s="16">
        <v>287524</v>
      </c>
      <c r="G18" s="119">
        <f aca="true" t="shared" si="0" ref="G18:G23">F18/E18</f>
        <v>0.17765645283970177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1168730</v>
      </c>
      <c r="F19" s="16">
        <v>451334</v>
      </c>
      <c r="G19" s="119">
        <f t="shared" si="0"/>
        <v>0.386174736679986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197647</v>
      </c>
      <c r="F20" s="16">
        <v>65193</v>
      </c>
      <c r="G20" s="119">
        <f t="shared" si="0"/>
        <v>0.3298456338826291</v>
      </c>
      <c r="H20" s="18"/>
    </row>
    <row r="21" spans="1:8" ht="15.75">
      <c r="A21" s="112" t="s">
        <v>91</v>
      </c>
      <c r="B21" s="13"/>
      <c r="C21" s="14"/>
      <c r="D21" s="15">
        <v>1</v>
      </c>
      <c r="E21" s="16">
        <v>421052</v>
      </c>
      <c r="F21" s="16">
        <v>108606</v>
      </c>
      <c r="G21" s="119">
        <f t="shared" si="0"/>
        <v>0.25793963690945537</v>
      </c>
      <c r="H21" s="18"/>
    </row>
    <row r="22" spans="1:8" ht="15.75">
      <c r="A22" s="112" t="s">
        <v>125</v>
      </c>
      <c r="B22" s="13"/>
      <c r="C22" s="14"/>
      <c r="D22" s="15">
        <v>1</v>
      </c>
      <c r="E22" s="16">
        <v>379267</v>
      </c>
      <c r="F22" s="16">
        <v>159867</v>
      </c>
      <c r="G22" s="119">
        <f t="shared" si="0"/>
        <v>0.4215157132046817</v>
      </c>
      <c r="H22" s="18"/>
    </row>
    <row r="23" spans="1:8" ht="15.75">
      <c r="A23" s="112" t="s">
        <v>87</v>
      </c>
      <c r="B23" s="13"/>
      <c r="C23" s="14"/>
      <c r="D23" s="15">
        <v>1</v>
      </c>
      <c r="E23" s="16">
        <v>185043</v>
      </c>
      <c r="F23" s="16">
        <v>55832.5</v>
      </c>
      <c r="G23" s="119">
        <f t="shared" si="0"/>
        <v>0.3017271661181455</v>
      </c>
      <c r="H23" s="18"/>
    </row>
    <row r="24" spans="1:8" ht="15.75">
      <c r="A24" s="112" t="s">
        <v>92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6</v>
      </c>
      <c r="E25" s="16">
        <v>1138498</v>
      </c>
      <c r="F25" s="16">
        <v>246759.5</v>
      </c>
      <c r="G25" s="119">
        <f>F25/E25</f>
        <v>0.21674126788101516</v>
      </c>
      <c r="H25" s="18"/>
    </row>
    <row r="26" spans="1:8" ht="15.75">
      <c r="A26" s="113" t="s">
        <v>26</v>
      </c>
      <c r="B26" s="13"/>
      <c r="C26" s="14"/>
      <c r="D26" s="15">
        <v>19</v>
      </c>
      <c r="E26" s="16">
        <v>285005</v>
      </c>
      <c r="F26" s="16">
        <v>285005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72170</v>
      </c>
      <c r="F28" s="16">
        <v>-93772.8</v>
      </c>
      <c r="G28" s="119">
        <f>F28/E28</f>
        <v>-1.2993321324650131</v>
      </c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134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93</v>
      </c>
      <c r="B31" s="13"/>
      <c r="C31" s="14"/>
      <c r="D31" s="15">
        <v>2</v>
      </c>
      <c r="E31" s="16">
        <v>253793</v>
      </c>
      <c r="F31" s="16">
        <v>56797.5</v>
      </c>
      <c r="G31" s="119">
        <f>F31/E31</f>
        <v>0.223794588503229</v>
      </c>
      <c r="H31" s="18"/>
    </row>
    <row r="32" spans="1:8" ht="15.75">
      <c r="A32" s="114" t="s">
        <v>121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732173</v>
      </c>
      <c r="F33" s="16">
        <v>173261.5</v>
      </c>
      <c r="G33" s="119">
        <f>F33/E33</f>
        <v>0.23664011101201493</v>
      </c>
      <c r="H33" s="18"/>
    </row>
    <row r="34" spans="1:8" ht="15.75">
      <c r="A34" s="114" t="s">
        <v>94</v>
      </c>
      <c r="B34" s="13"/>
      <c r="C34" s="14"/>
      <c r="D34" s="15">
        <v>3</v>
      </c>
      <c r="E34" s="16">
        <v>947891</v>
      </c>
      <c r="F34" s="16">
        <v>225408</v>
      </c>
      <c r="G34" s="119">
        <f>F34/E34</f>
        <v>0.23779949382365695</v>
      </c>
      <c r="H34" s="18"/>
    </row>
    <row r="35" spans="1:8" ht="15">
      <c r="A35" s="20" t="s">
        <v>34</v>
      </c>
      <c r="B35" s="13"/>
      <c r="C35" s="14"/>
      <c r="D35" s="21"/>
      <c r="E35" s="70">
        <v>90570</v>
      </c>
      <c r="F35" s="16">
        <v>15884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77</v>
      </c>
      <c r="E39" s="31">
        <f>SUM(E9:E38)</f>
        <v>14354332</v>
      </c>
      <c r="F39" s="31">
        <f>SUM(F9:F38)</f>
        <v>2924385.2</v>
      </c>
      <c r="G39" s="107">
        <f>F39/E39</f>
        <v>0.20372840756365396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140</v>
      </c>
      <c r="E44" s="16">
        <v>21658776.2</v>
      </c>
      <c r="F44" s="16">
        <v>1156513.5</v>
      </c>
      <c r="G44" s="119">
        <f>1-(+F44/E44)</f>
        <v>0.9466030079760462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392</v>
      </c>
      <c r="E46" s="16">
        <v>38420590.75</v>
      </c>
      <c r="F46" s="16">
        <v>2096225.96</v>
      </c>
      <c r="G46" s="119">
        <f>1-(+F46/E46)</f>
        <v>0.9454400382950905</v>
      </c>
      <c r="H46" s="18"/>
    </row>
    <row r="47" spans="1:8" ht="15.75">
      <c r="A47" s="45" t="s">
        <v>45</v>
      </c>
      <c r="B47" s="46"/>
      <c r="C47" s="14"/>
      <c r="D47" s="15">
        <v>41</v>
      </c>
      <c r="E47" s="16">
        <v>6422978</v>
      </c>
      <c r="F47" s="16">
        <v>547588.4</v>
      </c>
      <c r="G47" s="119">
        <f>1-(+F47/E47)</f>
        <v>0.9147454031447718</v>
      </c>
      <c r="H47" s="18"/>
    </row>
    <row r="48" spans="1:8" ht="15.75">
      <c r="A48" s="45" t="s">
        <v>46</v>
      </c>
      <c r="B48" s="46"/>
      <c r="C48" s="14"/>
      <c r="D48" s="15">
        <v>111</v>
      </c>
      <c r="E48" s="16">
        <v>29114237.04</v>
      </c>
      <c r="F48" s="16">
        <v>1914697.5</v>
      </c>
      <c r="G48" s="119">
        <f>1-(+F48/E48)</f>
        <v>0.9342350102676776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17</v>
      </c>
      <c r="E50" s="16">
        <v>5354505</v>
      </c>
      <c r="F50" s="16">
        <v>347339.4</v>
      </c>
      <c r="G50" s="119">
        <f>1-(+F50/E50)</f>
        <v>0.9351313706869262</v>
      </c>
      <c r="H50" s="18"/>
    </row>
    <row r="51" spans="1:8" ht="15.75">
      <c r="A51" s="45" t="s">
        <v>49</v>
      </c>
      <c r="B51" s="46"/>
      <c r="C51" s="14"/>
      <c r="D51" s="15">
        <v>4</v>
      </c>
      <c r="E51" s="16">
        <v>1327490</v>
      </c>
      <c r="F51" s="16">
        <v>31010</v>
      </c>
      <c r="G51" s="119">
        <f>1-(+F51/E51)</f>
        <v>0.9766401253493435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1731350</v>
      </c>
      <c r="F52" s="16">
        <v>79345</v>
      </c>
      <c r="G52" s="119">
        <f>1-(+F52/E52)</f>
        <v>0.9541716001963786</v>
      </c>
      <c r="H52" s="18"/>
    </row>
    <row r="53" spans="1:8" ht="15.75">
      <c r="A53" s="79" t="s">
        <v>72</v>
      </c>
      <c r="B53" s="46"/>
      <c r="C53" s="14"/>
      <c r="D53" s="15">
        <v>2</v>
      </c>
      <c r="E53" s="16">
        <v>317400</v>
      </c>
      <c r="F53" s="16">
        <v>42000</v>
      </c>
      <c r="G53" s="119">
        <f>1-(+F53/E53)</f>
        <v>0.8676748582230625</v>
      </c>
      <c r="H53" s="18"/>
    </row>
    <row r="54" spans="1:8" ht="15.75">
      <c r="A54" s="45" t="s">
        <v>126</v>
      </c>
      <c r="B54" s="46"/>
      <c r="C54" s="14"/>
      <c r="D54" s="15">
        <v>1546</v>
      </c>
      <c r="E54" s="16">
        <v>108295382.83</v>
      </c>
      <c r="F54" s="16">
        <v>12997159.63</v>
      </c>
      <c r="G54" s="119">
        <f>1-(+F54/E54)</f>
        <v>0.8799841757759637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35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54</v>
      </c>
      <c r="B61" s="28"/>
      <c r="C61" s="29"/>
      <c r="D61" s="30">
        <f>SUM(D44:D57)</f>
        <v>2257</v>
      </c>
      <c r="E61" s="31">
        <f>SUM(E44:E60)</f>
        <v>212642709.82</v>
      </c>
      <c r="F61" s="31">
        <f>SUM(F44:F60)</f>
        <v>19211879.39</v>
      </c>
      <c r="G61" s="111">
        <f>1-(+F61/E61)</f>
        <v>0.9096518314394005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22136264.59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OCTOBER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21">
        <v>340270</v>
      </c>
      <c r="F9" s="122">
        <v>-37171.5</v>
      </c>
      <c r="G9" s="119">
        <f>F9/E9</f>
        <v>-0.10924119081905545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625945</v>
      </c>
      <c r="F10" s="122">
        <v>118720</v>
      </c>
      <c r="G10" s="119">
        <f>F10/E10</f>
        <v>0.18966522617801884</v>
      </c>
      <c r="H10" s="18"/>
    </row>
    <row r="11" spans="1:8" ht="15.75">
      <c r="A11" s="112" t="s">
        <v>115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261097</v>
      </c>
      <c r="F12" s="122">
        <v>79668</v>
      </c>
      <c r="G12" s="119">
        <f>F12/E12</f>
        <v>0.30512797925675134</v>
      </c>
      <c r="H12" s="18"/>
    </row>
    <row r="13" spans="1:8" ht="15.75">
      <c r="A13" s="112" t="s">
        <v>90</v>
      </c>
      <c r="B13" s="13"/>
      <c r="C13" s="14"/>
      <c r="D13" s="15">
        <v>17</v>
      </c>
      <c r="E13" s="121">
        <v>2956130</v>
      </c>
      <c r="F13" s="122">
        <v>500806</v>
      </c>
      <c r="G13" s="119">
        <f>F13/E13</f>
        <v>0.16941271189020782</v>
      </c>
      <c r="H13" s="18"/>
    </row>
    <row r="14" spans="1:8" ht="15.75">
      <c r="A14" s="112" t="s">
        <v>135</v>
      </c>
      <c r="B14" s="13"/>
      <c r="C14" s="14"/>
      <c r="D14" s="15">
        <v>1</v>
      </c>
      <c r="E14" s="121">
        <v>261974</v>
      </c>
      <c r="F14" s="122">
        <v>53956.5</v>
      </c>
      <c r="G14" s="119">
        <f>F14/E14</f>
        <v>0.20596127860016644</v>
      </c>
      <c r="H14" s="18"/>
    </row>
    <row r="15" spans="1:8" ht="15.75">
      <c r="A15" s="112" t="s">
        <v>139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114</v>
      </c>
      <c r="B16" s="13"/>
      <c r="C16" s="14"/>
      <c r="D16" s="15">
        <v>1</v>
      </c>
      <c r="E16" s="121">
        <v>22285</v>
      </c>
      <c r="F16" s="122">
        <v>6018</v>
      </c>
      <c r="G16" s="119">
        <f aca="true" t="shared" si="0" ref="G16:G22">F16/E16</f>
        <v>0.2700471168947723</v>
      </c>
      <c r="H16" s="18"/>
    </row>
    <row r="17" spans="1:8" ht="15.75">
      <c r="A17" s="112" t="s">
        <v>96</v>
      </c>
      <c r="B17" s="13"/>
      <c r="C17" s="14"/>
      <c r="D17" s="15">
        <v>3</v>
      </c>
      <c r="E17" s="121">
        <v>875914</v>
      </c>
      <c r="F17" s="122">
        <v>161080</v>
      </c>
      <c r="G17" s="119">
        <f t="shared" si="0"/>
        <v>0.18389933258287913</v>
      </c>
      <c r="H17" s="18"/>
    </row>
    <row r="18" spans="1:8" ht="15.75">
      <c r="A18" s="112" t="s">
        <v>145</v>
      </c>
      <c r="B18" s="13"/>
      <c r="C18" s="14"/>
      <c r="D18" s="15">
        <v>1</v>
      </c>
      <c r="E18" s="121">
        <v>55436</v>
      </c>
      <c r="F18" s="122">
        <v>6415.5</v>
      </c>
      <c r="G18" s="119">
        <f t="shared" si="0"/>
        <v>0.11572804675662025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588480</v>
      </c>
      <c r="F19" s="122">
        <v>196453</v>
      </c>
      <c r="G19" s="119">
        <f t="shared" si="0"/>
        <v>0.3338312262098967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21">
        <v>158938</v>
      </c>
      <c r="F20" s="122">
        <v>25765</v>
      </c>
      <c r="G20" s="119">
        <f t="shared" si="0"/>
        <v>0.16210723678415484</v>
      </c>
      <c r="H20" s="18"/>
    </row>
    <row r="21" spans="1:8" ht="15.75">
      <c r="A21" s="112" t="s">
        <v>143</v>
      </c>
      <c r="B21" s="13"/>
      <c r="C21" s="14"/>
      <c r="D21" s="15">
        <v>2</v>
      </c>
      <c r="E21" s="121">
        <v>311819</v>
      </c>
      <c r="F21" s="122">
        <v>58792.5</v>
      </c>
      <c r="G21" s="119">
        <f t="shared" si="0"/>
        <v>0.18854688136386813</v>
      </c>
      <c r="H21" s="18"/>
    </row>
    <row r="22" spans="1:8" ht="15.75">
      <c r="A22" s="112" t="s">
        <v>22</v>
      </c>
      <c r="B22" s="13"/>
      <c r="C22" s="14"/>
      <c r="D22" s="15">
        <v>1</v>
      </c>
      <c r="E22" s="121">
        <v>112589</v>
      </c>
      <c r="F22" s="122">
        <v>24535</v>
      </c>
      <c r="G22" s="119">
        <f t="shared" si="0"/>
        <v>0.21791649273019567</v>
      </c>
      <c r="H22" s="18"/>
    </row>
    <row r="23" spans="1:8" ht="15.75">
      <c r="A23" s="112" t="s">
        <v>140</v>
      </c>
      <c r="B23" s="13"/>
      <c r="C23" s="14"/>
      <c r="D23" s="15"/>
      <c r="E23" s="121"/>
      <c r="F23" s="122"/>
      <c r="G23" s="119"/>
      <c r="H23" s="18"/>
    </row>
    <row r="24" spans="1:8" ht="15.75">
      <c r="A24" s="112" t="s">
        <v>98</v>
      </c>
      <c r="B24" s="13"/>
      <c r="C24" s="14"/>
      <c r="D24" s="15"/>
      <c r="E24" s="121"/>
      <c r="F24" s="122"/>
      <c r="G24" s="119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703443</v>
      </c>
      <c r="F25" s="122">
        <v>227229</v>
      </c>
      <c r="G25" s="119">
        <f>F25/E25</f>
        <v>0.32302404032736126</v>
      </c>
      <c r="H25" s="18"/>
    </row>
    <row r="26" spans="1:8" ht="15.75">
      <c r="A26" s="113" t="s">
        <v>26</v>
      </c>
      <c r="B26" s="13"/>
      <c r="C26" s="14"/>
      <c r="D26" s="15">
        <v>14</v>
      </c>
      <c r="E26" s="121">
        <v>91803</v>
      </c>
      <c r="F26" s="122">
        <v>91803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28</v>
      </c>
      <c r="B28" s="13"/>
      <c r="C28" s="14"/>
      <c r="D28" s="15"/>
      <c r="E28" s="121">
        <v>30546</v>
      </c>
      <c r="F28" s="122">
        <v>8946</v>
      </c>
      <c r="G28" s="119">
        <f>F28/E28</f>
        <v>0.2928697701826753</v>
      </c>
      <c r="H28" s="18"/>
    </row>
    <row r="29" spans="1:8" ht="15.75">
      <c r="A29" s="114" t="s">
        <v>29</v>
      </c>
      <c r="B29" s="13"/>
      <c r="C29" s="14"/>
      <c r="D29" s="15">
        <v>1</v>
      </c>
      <c r="E29" s="121">
        <v>209468</v>
      </c>
      <c r="F29" s="122">
        <v>50506</v>
      </c>
      <c r="G29" s="119">
        <f>F29/E29</f>
        <v>0.24111558806118358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206807</v>
      </c>
      <c r="F30" s="122">
        <v>59018</v>
      </c>
      <c r="G30" s="119">
        <f>F30/E30</f>
        <v>0.2853771874259575</v>
      </c>
      <c r="H30" s="18"/>
    </row>
    <row r="31" spans="1:8" ht="15.75">
      <c r="A31" s="114" t="s">
        <v>99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144</v>
      </c>
      <c r="B32" s="13"/>
      <c r="C32" s="14"/>
      <c r="D32" s="15">
        <v>1</v>
      </c>
      <c r="E32" s="121">
        <v>195213</v>
      </c>
      <c r="F32" s="122">
        <v>82541.5</v>
      </c>
      <c r="G32" s="119">
        <f>F32/E32</f>
        <v>0.4228278854379575</v>
      </c>
      <c r="H32" s="18"/>
    </row>
    <row r="33" spans="1:8" ht="15.75">
      <c r="A33" s="114" t="s">
        <v>33</v>
      </c>
      <c r="B33" s="13"/>
      <c r="C33" s="14"/>
      <c r="D33" s="15">
        <v>2</v>
      </c>
      <c r="E33" s="121">
        <v>555484</v>
      </c>
      <c r="F33" s="122">
        <v>11535.54</v>
      </c>
      <c r="G33" s="119">
        <f>F33/E33</f>
        <v>0.020766646744100642</v>
      </c>
      <c r="H33" s="18"/>
    </row>
    <row r="34" spans="1:8" ht="15.75">
      <c r="A34" s="114" t="s">
        <v>94</v>
      </c>
      <c r="B34" s="13"/>
      <c r="C34" s="14"/>
      <c r="D34" s="15">
        <v>3</v>
      </c>
      <c r="E34" s="121">
        <v>2044546</v>
      </c>
      <c r="F34" s="122">
        <v>470157</v>
      </c>
      <c r="G34" s="119">
        <f>F34/E34</f>
        <v>0.22995667497821032</v>
      </c>
      <c r="H34" s="18"/>
    </row>
    <row r="35" spans="1:8" ht="15">
      <c r="A35" s="20" t="s">
        <v>34</v>
      </c>
      <c r="B35" s="13"/>
      <c r="C35" s="14"/>
      <c r="D35" s="21"/>
      <c r="E35" s="121">
        <v>111695</v>
      </c>
      <c r="F35" s="122">
        <v>15029</v>
      </c>
      <c r="G35" s="120"/>
      <c r="H35" s="18"/>
    </row>
    <row r="36" spans="1:8" ht="15">
      <c r="A36" s="20" t="s">
        <v>53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62</v>
      </c>
      <c r="E39" s="31">
        <f>SUM(E9:E38)</f>
        <v>10719882</v>
      </c>
      <c r="F39" s="31">
        <f>SUM(F9:F38)</f>
        <v>2211803.04</v>
      </c>
      <c r="G39" s="107">
        <f>F39/E39</f>
        <v>0.20632718158651372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136</v>
      </c>
      <c r="E44" s="16">
        <v>25938630.4</v>
      </c>
      <c r="F44" s="16">
        <v>1291281.68</v>
      </c>
      <c r="G44" s="119">
        <f>1-(+F44/E44)</f>
        <v>0.9502178156638524</v>
      </c>
      <c r="H44" s="18"/>
    </row>
    <row r="45" spans="1:8" ht="15.75">
      <c r="A45" s="45" t="s">
        <v>43</v>
      </c>
      <c r="B45" s="46"/>
      <c r="C45" s="14"/>
      <c r="D45" s="15">
        <v>19</v>
      </c>
      <c r="E45" s="16">
        <v>2467590.2</v>
      </c>
      <c r="F45" s="16">
        <v>197896.3</v>
      </c>
      <c r="G45" s="119">
        <f aca="true" t="shared" si="1" ref="G45:G54">1-(+F45/E45)</f>
        <v>0.9198017969110106</v>
      </c>
      <c r="H45" s="18"/>
    </row>
    <row r="46" spans="1:8" ht="15.75">
      <c r="A46" s="45" t="s">
        <v>44</v>
      </c>
      <c r="B46" s="46"/>
      <c r="C46" s="14"/>
      <c r="D46" s="15">
        <v>185</v>
      </c>
      <c r="E46" s="16">
        <v>23763418.7</v>
      </c>
      <c r="F46" s="16">
        <v>1416794.57</v>
      </c>
      <c r="G46" s="119">
        <f t="shared" si="1"/>
        <v>0.9403791774287089</v>
      </c>
      <c r="H46" s="18"/>
    </row>
    <row r="47" spans="1:8" ht="15.75">
      <c r="A47" s="45" t="s">
        <v>45</v>
      </c>
      <c r="B47" s="46"/>
      <c r="C47" s="14"/>
      <c r="D47" s="15">
        <v>2</v>
      </c>
      <c r="E47" s="16">
        <v>1405879</v>
      </c>
      <c r="F47" s="16">
        <v>66165.5</v>
      </c>
      <c r="G47" s="119">
        <f t="shared" si="1"/>
        <v>0.95293656139682</v>
      </c>
      <c r="H47" s="18"/>
    </row>
    <row r="48" spans="1:8" ht="15.75">
      <c r="A48" s="45" t="s">
        <v>46</v>
      </c>
      <c r="B48" s="46"/>
      <c r="C48" s="14"/>
      <c r="D48" s="15">
        <v>134</v>
      </c>
      <c r="E48" s="16">
        <v>29313438.33</v>
      </c>
      <c r="F48" s="16">
        <v>1693714.34</v>
      </c>
      <c r="G48" s="119">
        <f t="shared" si="1"/>
        <v>0.942220550147247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18</v>
      </c>
      <c r="E50" s="16">
        <v>4707100</v>
      </c>
      <c r="F50" s="16">
        <v>265870.07</v>
      </c>
      <c r="G50" s="119">
        <f t="shared" si="1"/>
        <v>0.9435172250430202</v>
      </c>
      <c r="H50" s="18"/>
    </row>
    <row r="51" spans="1:8" ht="15.75">
      <c r="A51" s="45" t="s">
        <v>49</v>
      </c>
      <c r="B51" s="46"/>
      <c r="C51" s="14"/>
      <c r="D51" s="15">
        <v>2</v>
      </c>
      <c r="E51" s="16">
        <v>1388960</v>
      </c>
      <c r="F51" s="16">
        <v>74760</v>
      </c>
      <c r="G51" s="119">
        <f t="shared" si="1"/>
        <v>0.9461755558115424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980935</v>
      </c>
      <c r="F52" s="16">
        <v>68480</v>
      </c>
      <c r="G52" s="119">
        <f t="shared" si="1"/>
        <v>0.9301890543206227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126</v>
      </c>
      <c r="B54" s="46"/>
      <c r="C54" s="14"/>
      <c r="D54" s="15">
        <v>1506</v>
      </c>
      <c r="E54" s="16">
        <v>101207408.57</v>
      </c>
      <c r="F54" s="16">
        <v>12320405.19</v>
      </c>
      <c r="G54" s="119">
        <f t="shared" si="1"/>
        <v>0.8782657775346693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2006</v>
      </c>
      <c r="E62" s="31">
        <f>SUM(E44:E61)</f>
        <v>191173360.2</v>
      </c>
      <c r="F62" s="31">
        <f>SUM(F44:F61)</f>
        <v>17395367.65</v>
      </c>
      <c r="G62" s="111">
        <f>1-(+F62/E62)</f>
        <v>0.9090073657134996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19607170.689999998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2015-12-09T20:30:12Z</dcterms:modified>
  <cp:category/>
  <cp:version/>
  <cp:contentType/>
  <cp:contentStatus/>
</cp:coreProperties>
</file>