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23136" windowHeight="14376"/>
  </bookViews>
  <sheets>
    <sheet name="household randomization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0" i="1"/>
  <c r="J29"/>
  <c r="J18"/>
  <c r="J17"/>
  <c r="J7"/>
  <c r="J6"/>
  <c r="P31"/>
  <c r="P30"/>
  <c r="P29"/>
  <c r="P28"/>
  <c r="P27"/>
  <c r="P19"/>
  <c r="P18"/>
  <c r="P17"/>
  <c r="P16"/>
  <c r="P15"/>
  <c r="P8"/>
  <c r="P7"/>
  <c r="P6"/>
  <c r="P5"/>
  <c r="P4"/>
  <c r="H35" l="1"/>
  <c r="H23"/>
  <c r="P32"/>
  <c r="P33" s="1"/>
  <c r="L36" s="1"/>
  <c r="I35"/>
  <c r="K36" s="1"/>
  <c r="I12"/>
  <c r="K13" s="1"/>
  <c r="I23"/>
  <c r="K24" s="1"/>
  <c r="P20"/>
  <c r="P21" s="1"/>
  <c r="H12"/>
  <c r="P9"/>
  <c r="P10" s="1"/>
  <c r="I36" l="1"/>
  <c r="M35"/>
  <c r="I24"/>
  <c r="L24"/>
  <c r="M23"/>
  <c r="L13"/>
  <c r="I13"/>
  <c r="M12"/>
</calcChain>
</file>

<file path=xl/sharedStrings.xml><?xml version="1.0" encoding="utf-8"?>
<sst xmlns="http://schemas.openxmlformats.org/spreadsheetml/2006/main" count="61" uniqueCount="35">
  <si>
    <t>Group A</t>
  </si>
  <si>
    <t>Group B</t>
  </si>
  <si>
    <t>Total number of households in group</t>
  </si>
  <si>
    <t>Number of households that got upgrades in group</t>
  </si>
  <si>
    <t>Fill in these</t>
  </si>
  <si>
    <t>Then:</t>
  </si>
  <si>
    <t>Z=</t>
  </si>
  <si>
    <t>pA =</t>
  </si>
  <si>
    <t xml:space="preserve">pB = </t>
  </si>
  <si>
    <t>nA=</t>
  </si>
  <si>
    <t>nB=</t>
  </si>
  <si>
    <t>pT=</t>
  </si>
  <si>
    <t>INPUT</t>
  </si>
  <si>
    <t>OUTPUT</t>
  </si>
  <si>
    <t>and these</t>
  </si>
  <si>
    <t>and / or these</t>
  </si>
  <si>
    <t>Number of households that got assessments in group</t>
  </si>
  <si>
    <t xml:space="preserve">And then: </t>
  </si>
  <si>
    <t xml:space="preserve">p-value = </t>
  </si>
  <si>
    <t xml:space="preserve"> more upgrades, and there is a </t>
  </si>
  <si>
    <t xml:space="preserve"> probability that this difference was caused by random chance</t>
  </si>
  <si>
    <t xml:space="preserve"> more assessments and there is a </t>
  </si>
  <si>
    <t xml:space="preserve">higher conversion rate &amp; there's a </t>
  </si>
  <si>
    <t>For Upgrades:</t>
  </si>
  <si>
    <t>For Assessments:</t>
  </si>
  <si>
    <t>% Upgrades in Group A:</t>
  </si>
  <si>
    <t>% Upgrades in Group B:</t>
  </si>
  <si>
    <t>% Assessments in Group A:</t>
  </si>
  <si>
    <t>% Assessments in Group B:</t>
  </si>
  <si>
    <t>For Conversions (% of Assessments that get Upgrades):</t>
  </si>
  <si>
    <t>% Conversions in Group A:</t>
  </si>
  <si>
    <t>% Conversions in Group B:</t>
  </si>
  <si>
    <t>Result</t>
  </si>
  <si>
    <t xml:space="preserve">Conclude:        </t>
  </si>
  <si>
    <t xml:space="preserve">Conclude:      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</si>
</sst>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Meiryo"/>
      <family val="2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DB85"/>
        <bgColor indexed="64"/>
      </patternFill>
    </fill>
  </fills>
  <borders count="16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2" xfId="0" applyFill="1" applyBorder="1"/>
    <xf numFmtId="0" fontId="0" fillId="2" borderId="4" xfId="0" applyFill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Continuous"/>
    </xf>
    <xf numFmtId="0" fontId="3" fillId="4" borderId="0" xfId="0" applyFont="1" applyFill="1" applyBorder="1" applyAlignment="1">
      <alignment horizontal="centerContinuous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/>
    <xf numFmtId="0" fontId="0" fillId="5" borderId="0" xfId="0" applyFill="1"/>
    <xf numFmtId="0" fontId="0" fillId="3" borderId="0" xfId="0" applyFill="1" applyBorder="1"/>
    <xf numFmtId="0" fontId="2" fillId="3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Continuous"/>
    </xf>
    <xf numFmtId="0" fontId="7" fillId="2" borderId="2" xfId="0" applyFont="1" applyFill="1" applyBorder="1" applyAlignment="1">
      <alignment horizontal="centerContinuous"/>
    </xf>
    <xf numFmtId="0" fontId="0" fillId="6" borderId="0" xfId="0" applyFill="1" applyBorder="1"/>
    <xf numFmtId="0" fontId="1" fillId="5" borderId="0" xfId="0" applyFont="1" applyFill="1" applyBorder="1" applyAlignment="1">
      <alignment horizontal="centerContinuous"/>
    </xf>
    <xf numFmtId="0" fontId="0" fillId="5" borderId="0" xfId="0" applyFill="1" applyBorder="1"/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right" vertical="top"/>
    </xf>
    <xf numFmtId="0" fontId="0" fillId="5" borderId="0" xfId="0" applyFill="1" applyAlignment="1">
      <alignment horizontal="center"/>
    </xf>
    <xf numFmtId="0" fontId="2" fillId="5" borderId="0" xfId="0" applyFont="1" applyFill="1" applyBorder="1" applyAlignment="1">
      <alignment horizontal="centerContinuous"/>
    </xf>
    <xf numFmtId="0" fontId="3" fillId="5" borderId="0" xfId="0" applyFont="1" applyFill="1" applyBorder="1" applyAlignment="1">
      <alignment horizontal="centerContinuous"/>
    </xf>
    <xf numFmtId="0" fontId="0" fillId="5" borderId="0" xfId="0" applyFill="1" applyAlignment="1">
      <alignment horizontal="left"/>
    </xf>
    <xf numFmtId="0" fontId="2" fillId="3" borderId="15" xfId="0" applyFont="1" applyFill="1" applyBorder="1"/>
    <xf numFmtId="0" fontId="0" fillId="0" borderId="13" xfId="0" applyBorder="1"/>
    <xf numFmtId="0" fontId="0" fillId="3" borderId="13" xfId="0" applyFill="1" applyBorder="1"/>
    <xf numFmtId="0" fontId="0" fillId="3" borderId="14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5" xfId="0" applyFill="1" applyBorder="1"/>
    <xf numFmtId="0" fontId="2" fillId="3" borderId="8" xfId="0" applyFont="1" applyFill="1" applyBorder="1"/>
    <xf numFmtId="0" fontId="2" fillId="7" borderId="10" xfId="0" applyFont="1" applyFill="1" applyBorder="1" applyAlignment="1">
      <alignment horizontal="right" vertical="top"/>
    </xf>
    <xf numFmtId="0" fontId="2" fillId="7" borderId="11" xfId="0" applyFont="1" applyFill="1" applyBorder="1" applyAlignment="1">
      <alignment vertical="top"/>
    </xf>
    <xf numFmtId="9" fontId="2" fillId="7" borderId="11" xfId="0" applyNumberFormat="1" applyFont="1" applyFill="1" applyBorder="1" applyAlignment="1">
      <alignment horizontal="center" vertical="top"/>
    </xf>
    <xf numFmtId="0" fontId="0" fillId="6" borderId="13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13" xfId="0" applyFill="1" applyBorder="1"/>
    <xf numFmtId="0" fontId="0" fillId="6" borderId="13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6" fillId="3" borderId="8" xfId="0" applyFont="1" applyFill="1" applyBorder="1" applyAlignment="1">
      <alignment horizontal="left"/>
    </xf>
    <xf numFmtId="0" fontId="0" fillId="7" borderId="10" xfId="0" applyFont="1" applyFill="1" applyBorder="1" applyAlignment="1">
      <alignment horizontal="right"/>
    </xf>
    <xf numFmtId="9" fontId="0" fillId="7" borderId="11" xfId="0" applyNumberFormat="1" applyFont="1" applyFill="1" applyBorder="1" applyAlignment="1">
      <alignment horizontal="center"/>
    </xf>
    <xf numFmtId="0" fontId="0" fillId="7" borderId="11" xfId="0" applyFont="1" applyFill="1" applyBorder="1" applyAlignment="1">
      <alignment horizontal="left"/>
    </xf>
    <xf numFmtId="164" fontId="0" fillId="7" borderId="11" xfId="0" applyNumberFormat="1" applyFont="1" applyFill="1" applyBorder="1" applyAlignment="1">
      <alignment horizontal="center"/>
    </xf>
    <xf numFmtId="0" fontId="0" fillId="7" borderId="12" xfId="0" applyFont="1" applyFill="1" applyBorder="1" applyAlignment="1">
      <alignment horizontal="left"/>
    </xf>
    <xf numFmtId="0" fontId="0" fillId="6" borderId="8" xfId="0" applyFill="1" applyBorder="1"/>
    <xf numFmtId="9" fontId="0" fillId="6" borderId="0" xfId="0" applyNumberFormat="1" applyFill="1" applyBorder="1" applyAlignment="1">
      <alignment horizontal="centerContinuous"/>
    </xf>
    <xf numFmtId="0" fontId="2" fillId="7" borderId="11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DB8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3"/>
  <sheetViews>
    <sheetView tabSelected="1" workbookViewId="0">
      <selection activeCell="D13" sqref="D13"/>
    </sheetView>
  </sheetViews>
  <sheetFormatPr defaultRowHeight="14.4"/>
  <cols>
    <col min="1" max="1" width="5.44140625" style="14" customWidth="1"/>
    <col min="2" max="2" width="48.88671875" customWidth="1"/>
    <col min="3" max="4" width="9.109375" style="7"/>
    <col min="5" max="5" width="17.88671875" customWidth="1"/>
    <col min="6" max="6" width="4.88671875" style="14" customWidth="1"/>
    <col min="7" max="7" width="5.109375" style="14" customWidth="1"/>
    <col min="8" max="9" width="13.44140625" customWidth="1"/>
    <col min="10" max="10" width="13.6640625" customWidth="1"/>
    <col min="11" max="11" width="7.5546875" customWidth="1"/>
    <col min="12" max="12" width="8.88671875" customWidth="1"/>
    <col min="13" max="13" width="7.88671875" customWidth="1"/>
    <col min="14" max="14" width="13.6640625" customWidth="1"/>
    <col min="15" max="15" width="12.88671875" customWidth="1"/>
    <col min="16" max="16" width="12.5546875" customWidth="1"/>
    <col min="17" max="17" width="3.6640625" customWidth="1"/>
    <col min="18" max="18" width="4.44140625" customWidth="1"/>
    <col min="19" max="19" width="8.44140625" customWidth="1"/>
    <col min="20" max="28" width="9.109375" style="14"/>
  </cols>
  <sheetData>
    <row r="1" spans="1:28" s="14" customFormat="1" ht="15" thickBot="1">
      <c r="C1" s="25"/>
      <c r="D1" s="25"/>
    </row>
    <row r="2" spans="1:28" ht="32.25" customHeight="1">
      <c r="B2" s="19" t="s">
        <v>12</v>
      </c>
      <c r="C2" s="9"/>
      <c r="D2" s="9"/>
      <c r="E2" s="9"/>
      <c r="G2" s="21"/>
      <c r="H2" s="18" t="s">
        <v>13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8" s="14" customFormat="1" ht="7.5" customHeight="1" thickBot="1">
      <c r="B3" s="26"/>
      <c r="C3" s="26"/>
      <c r="D3" s="26"/>
      <c r="E3" s="26"/>
      <c r="G3" s="21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28" s="8" customFormat="1" ht="24" customHeight="1" thickBot="1">
      <c r="A4" s="22"/>
      <c r="B4" s="15"/>
      <c r="C4" s="17" t="s">
        <v>0</v>
      </c>
      <c r="D4" s="17" t="s">
        <v>1</v>
      </c>
      <c r="E4" s="15"/>
      <c r="F4" s="22"/>
      <c r="G4" s="22"/>
      <c r="H4" s="29" t="s">
        <v>23</v>
      </c>
      <c r="I4" s="30"/>
      <c r="J4" s="31"/>
      <c r="K4" s="31"/>
      <c r="L4" s="31"/>
      <c r="M4" s="31"/>
      <c r="N4" s="40" t="s">
        <v>5</v>
      </c>
      <c r="O4" s="40" t="s">
        <v>9</v>
      </c>
      <c r="P4" s="40">
        <f>C5</f>
        <v>300</v>
      </c>
      <c r="Q4" s="31"/>
      <c r="R4" s="31"/>
      <c r="S4" s="32"/>
      <c r="T4" s="22"/>
      <c r="U4" s="22"/>
      <c r="V4" s="22"/>
      <c r="W4" s="22"/>
      <c r="X4" s="22"/>
      <c r="Y4" s="22"/>
      <c r="Z4" s="22"/>
      <c r="AA4" s="22"/>
      <c r="AB4" s="22"/>
    </row>
    <row r="5" spans="1:28" ht="24" customHeight="1">
      <c r="B5" s="16" t="s">
        <v>2</v>
      </c>
      <c r="C5" s="3">
        <v>300</v>
      </c>
      <c r="D5" s="4">
        <v>301</v>
      </c>
      <c r="E5" s="1" t="s">
        <v>4</v>
      </c>
      <c r="H5" s="33"/>
      <c r="I5" s="15"/>
      <c r="J5" s="15"/>
      <c r="K5" s="15"/>
      <c r="L5" s="15"/>
      <c r="M5" s="15"/>
      <c r="N5" s="41"/>
      <c r="O5" s="41" t="s">
        <v>10</v>
      </c>
      <c r="P5" s="41">
        <f>D5</f>
        <v>301</v>
      </c>
      <c r="Q5" s="15"/>
      <c r="R5" s="15"/>
      <c r="S5" s="34"/>
    </row>
    <row r="6" spans="1:28" ht="24" customHeight="1" thickBot="1">
      <c r="B6" s="16" t="s">
        <v>3</v>
      </c>
      <c r="C6" s="11">
        <v>20</v>
      </c>
      <c r="D6" s="12">
        <v>45</v>
      </c>
      <c r="E6" s="2" t="s">
        <v>14</v>
      </c>
      <c r="H6" s="51" t="s">
        <v>25</v>
      </c>
      <c r="I6" s="20"/>
      <c r="J6" s="52">
        <f>P6</f>
        <v>6.6666666666666666E-2</v>
      </c>
      <c r="K6" s="15"/>
      <c r="L6" s="15"/>
      <c r="M6" s="15"/>
      <c r="N6" s="41"/>
      <c r="O6" s="41" t="s">
        <v>7</v>
      </c>
      <c r="P6" s="41">
        <f>C6/C5</f>
        <v>6.6666666666666666E-2</v>
      </c>
      <c r="Q6" s="15"/>
      <c r="R6" s="15"/>
      <c r="S6" s="34"/>
    </row>
    <row r="7" spans="1:28" ht="24" customHeight="1" thickBot="1">
      <c r="B7" s="16" t="s">
        <v>16</v>
      </c>
      <c r="C7" s="5">
        <v>80</v>
      </c>
      <c r="D7" s="6">
        <v>90</v>
      </c>
      <c r="E7" s="2" t="s">
        <v>15</v>
      </c>
      <c r="H7" s="51" t="s">
        <v>26</v>
      </c>
      <c r="I7" s="20"/>
      <c r="J7" s="52">
        <f>P7</f>
        <v>0.14950166112956811</v>
      </c>
      <c r="K7" s="15"/>
      <c r="L7" s="15"/>
      <c r="M7" s="15"/>
      <c r="N7" s="41"/>
      <c r="O7" s="41" t="s">
        <v>8</v>
      </c>
      <c r="P7" s="41">
        <f>D6/D5</f>
        <v>0.14950166112956811</v>
      </c>
      <c r="Q7" s="15"/>
      <c r="R7" s="15"/>
      <c r="S7" s="34"/>
    </row>
    <row r="8" spans="1:28" ht="24" customHeight="1">
      <c r="B8" s="28"/>
      <c r="C8" s="25"/>
      <c r="D8" s="25"/>
      <c r="E8" s="14"/>
      <c r="H8" s="33"/>
      <c r="I8" s="15"/>
      <c r="J8" s="15"/>
      <c r="K8" s="15"/>
      <c r="L8" s="15"/>
      <c r="M8" s="15"/>
      <c r="N8" s="41"/>
      <c r="O8" s="41" t="s">
        <v>11</v>
      </c>
      <c r="P8" s="41">
        <f>(C6+D6)/(C5+D5)</f>
        <v>0.10815307820299501</v>
      </c>
      <c r="Q8" s="15"/>
      <c r="R8" s="15"/>
      <c r="S8" s="34"/>
    </row>
    <row r="9" spans="1:28" ht="24" customHeight="1">
      <c r="B9" s="14"/>
      <c r="C9" s="25"/>
      <c r="D9" s="25"/>
      <c r="E9" s="14"/>
      <c r="H9" s="33"/>
      <c r="I9" s="15"/>
      <c r="J9" s="15"/>
      <c r="K9" s="15"/>
      <c r="L9" s="15"/>
      <c r="M9" s="15"/>
      <c r="N9" s="41" t="s">
        <v>17</v>
      </c>
      <c r="O9" s="41" t="s">
        <v>6</v>
      </c>
      <c r="P9" s="41">
        <f>(ABS(P6-P7))/(SQRT(P8*(1-P8)*((1/P4)+(1/P5))))</f>
        <v>3.2693083639758522</v>
      </c>
      <c r="Q9" s="15"/>
      <c r="R9" s="15"/>
      <c r="S9" s="34"/>
    </row>
    <row r="10" spans="1:28" ht="24" customHeight="1">
      <c r="B10" s="14"/>
      <c r="C10" s="25"/>
      <c r="D10" s="25"/>
      <c r="E10" s="14"/>
      <c r="H10" s="33"/>
      <c r="I10" s="15"/>
      <c r="J10" s="15"/>
      <c r="K10" s="15"/>
      <c r="L10" s="15"/>
      <c r="M10" s="15"/>
      <c r="N10" s="41" t="s">
        <v>17</v>
      </c>
      <c r="O10" s="41" t="s">
        <v>18</v>
      </c>
      <c r="P10" s="41">
        <f>2*(1-NORMSDIST(ABS(P9)))</f>
        <v>1.0781073844157163E-3</v>
      </c>
      <c r="Q10" s="15"/>
      <c r="R10" s="15"/>
      <c r="S10" s="34"/>
    </row>
    <row r="11" spans="1:28" s="14" customFormat="1" ht="24" customHeight="1" thickBot="1">
      <c r="C11" s="25"/>
      <c r="D11" s="25"/>
      <c r="H11" s="45" t="s">
        <v>32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34"/>
    </row>
    <row r="12" spans="1:28" ht="24" customHeight="1" thickBot="1">
      <c r="B12" s="14"/>
      <c r="C12" s="25"/>
      <c r="D12" s="25"/>
      <c r="E12" s="14"/>
      <c r="G12" s="23"/>
      <c r="H12" s="46" t="str">
        <f>IF(P6&gt;P7,"Group A had ","Group B had ")</f>
        <v xml:space="preserve">Group B had </v>
      </c>
      <c r="I12" s="47">
        <f>ABS(P7-P6)</f>
        <v>8.2834994462901448E-2</v>
      </c>
      <c r="J12" s="48" t="s">
        <v>19</v>
      </c>
      <c r="K12" s="48"/>
      <c r="L12" s="48"/>
      <c r="M12" s="49">
        <f>P10</f>
        <v>1.0781073844157163E-3</v>
      </c>
      <c r="N12" s="48" t="s">
        <v>20</v>
      </c>
      <c r="O12" s="48"/>
      <c r="P12" s="48"/>
      <c r="Q12" s="48"/>
      <c r="R12" s="48"/>
      <c r="S12" s="50"/>
    </row>
    <row r="13" spans="1:28" ht="39" customHeight="1" thickBot="1">
      <c r="B13" s="14"/>
      <c r="C13" s="25"/>
      <c r="D13" s="25"/>
      <c r="E13" s="14"/>
      <c r="G13" s="24"/>
      <c r="H13" s="37" t="s">
        <v>34</v>
      </c>
      <c r="I13" s="38" t="str">
        <f>IF(P10&lt;0.05,IF(P6&gt;P7,"Group A's  program resulted in ","Group B's  program resulted in"), "There is too big a risk that the")</f>
        <v>Group B's  program resulted in</v>
      </c>
      <c r="J13" s="38"/>
      <c r="K13" s="39">
        <f>I12</f>
        <v>8.2834994462901448E-2</v>
      </c>
      <c r="L13" s="53" t="str">
        <f>IF(P10&lt;0.05,"more upgrades", "difference was caused by random chance, so we can't say that one program resulted in more upgrades than the other")</f>
        <v>more upgrades</v>
      </c>
      <c r="M13" s="53"/>
      <c r="N13" s="53"/>
      <c r="O13" s="53"/>
      <c r="P13" s="53"/>
      <c r="Q13" s="53"/>
      <c r="R13" s="53"/>
      <c r="S13" s="54"/>
    </row>
    <row r="14" spans="1:28" s="13" customFormat="1" ht="9" customHeight="1" thickBot="1">
      <c r="A14" s="14"/>
      <c r="B14" s="14"/>
      <c r="C14" s="25"/>
      <c r="D14" s="25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s="13" customFormat="1" ht="17.25" customHeight="1">
      <c r="A15" s="14"/>
      <c r="B15" s="14"/>
      <c r="C15" s="25"/>
      <c r="D15" s="25"/>
      <c r="E15" s="14"/>
      <c r="F15" s="14"/>
      <c r="G15" s="14"/>
      <c r="H15" s="29" t="s">
        <v>24</v>
      </c>
      <c r="I15" s="31"/>
      <c r="J15" s="31"/>
      <c r="K15" s="31"/>
      <c r="L15" s="31"/>
      <c r="M15" s="31"/>
      <c r="N15" s="42" t="s">
        <v>5</v>
      </c>
      <c r="O15" s="43" t="s">
        <v>9</v>
      </c>
      <c r="P15" s="42">
        <f>C5</f>
        <v>300</v>
      </c>
      <c r="Q15" s="31"/>
      <c r="R15" s="31"/>
      <c r="S15" s="32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s="13" customFormat="1" ht="17.25" customHeight="1">
      <c r="A16" s="14"/>
      <c r="B16" s="14"/>
      <c r="C16" s="25"/>
      <c r="D16" s="25"/>
      <c r="E16" s="14"/>
      <c r="F16" s="14"/>
      <c r="G16" s="14"/>
      <c r="H16" s="33"/>
      <c r="I16" s="15"/>
      <c r="J16" s="15"/>
      <c r="K16" s="15"/>
      <c r="L16" s="15"/>
      <c r="M16" s="15"/>
      <c r="N16" s="20"/>
      <c r="O16" s="44" t="s">
        <v>10</v>
      </c>
      <c r="P16" s="20">
        <f>D5</f>
        <v>301</v>
      </c>
      <c r="Q16" s="15"/>
      <c r="R16" s="15"/>
      <c r="S16" s="3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s="13" customFormat="1" ht="17.25" customHeight="1">
      <c r="A17" s="14"/>
      <c r="B17" s="14"/>
      <c r="C17" s="25"/>
      <c r="D17" s="25"/>
      <c r="E17" s="14"/>
      <c r="F17" s="14"/>
      <c r="G17" s="14"/>
      <c r="H17" s="51" t="s">
        <v>27</v>
      </c>
      <c r="I17" s="20"/>
      <c r="J17" s="52">
        <f>P17</f>
        <v>0.26666666666666666</v>
      </c>
      <c r="K17" s="15"/>
      <c r="L17" s="15"/>
      <c r="M17" s="15"/>
      <c r="N17" s="20"/>
      <c r="O17" s="44" t="s">
        <v>7</v>
      </c>
      <c r="P17" s="20">
        <f>C7/C5</f>
        <v>0.26666666666666666</v>
      </c>
      <c r="Q17" s="15"/>
      <c r="R17" s="15"/>
      <c r="S17" s="3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13" customFormat="1" ht="17.25" customHeight="1">
      <c r="A18" s="14"/>
      <c r="B18" s="14"/>
      <c r="C18" s="25"/>
      <c r="D18" s="25"/>
      <c r="E18" s="14"/>
      <c r="F18" s="14"/>
      <c r="G18" s="14"/>
      <c r="H18" s="51" t="s">
        <v>28</v>
      </c>
      <c r="I18" s="20"/>
      <c r="J18" s="52">
        <f>P18</f>
        <v>0.29900332225913623</v>
      </c>
      <c r="K18" s="15"/>
      <c r="L18" s="15"/>
      <c r="M18" s="15"/>
      <c r="N18" s="20"/>
      <c r="O18" s="44" t="s">
        <v>8</v>
      </c>
      <c r="P18" s="20">
        <f>D7/D5</f>
        <v>0.29900332225913623</v>
      </c>
      <c r="Q18" s="15"/>
      <c r="R18" s="15"/>
      <c r="S18" s="3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s="13" customFormat="1">
      <c r="A19" s="14"/>
      <c r="B19" s="14"/>
      <c r="C19" s="25"/>
      <c r="D19" s="25"/>
      <c r="E19" s="14"/>
      <c r="F19" s="14"/>
      <c r="G19" s="14"/>
      <c r="H19" s="33"/>
      <c r="I19" s="15"/>
      <c r="J19" s="15"/>
      <c r="K19" s="15"/>
      <c r="L19" s="15"/>
      <c r="M19" s="15"/>
      <c r="N19" s="20"/>
      <c r="O19" s="44" t="s">
        <v>11</v>
      </c>
      <c r="P19" s="20">
        <f>(C7+D7)/(C5+D5)</f>
        <v>0.28286189683860236</v>
      </c>
      <c r="Q19" s="15"/>
      <c r="R19" s="15"/>
      <c r="S19" s="3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s="13" customFormat="1">
      <c r="A20" s="14"/>
      <c r="B20" s="14"/>
      <c r="C20" s="25"/>
      <c r="D20" s="25"/>
      <c r="E20" s="14"/>
      <c r="F20" s="14"/>
      <c r="G20" s="14"/>
      <c r="H20" s="33"/>
      <c r="I20" s="15"/>
      <c r="J20" s="15"/>
      <c r="K20" s="15"/>
      <c r="L20" s="15"/>
      <c r="M20" s="15"/>
      <c r="N20" s="20" t="s">
        <v>17</v>
      </c>
      <c r="O20" s="44" t="s">
        <v>6</v>
      </c>
      <c r="P20" s="20">
        <f>(ABS(P17-P18))/(SQRT(P19*(1-P19)*((1/P15)+(1/P16))))</f>
        <v>0.88006169083130259</v>
      </c>
      <c r="Q20" s="15"/>
      <c r="R20" s="15"/>
      <c r="S20" s="3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s="13" customFormat="1">
      <c r="A21" s="14"/>
      <c r="B21" s="14"/>
      <c r="C21" s="25"/>
      <c r="D21" s="25"/>
      <c r="E21" s="14"/>
      <c r="F21" s="14"/>
      <c r="G21" s="14"/>
      <c r="H21" s="33"/>
      <c r="I21" s="15"/>
      <c r="J21" s="15"/>
      <c r="K21" s="15"/>
      <c r="L21" s="15"/>
      <c r="M21" s="15"/>
      <c r="N21" s="20" t="s">
        <v>17</v>
      </c>
      <c r="O21" s="44" t="s">
        <v>18</v>
      </c>
      <c r="P21" s="20">
        <f>2*(1-NORMSDIST(ABS(P20)))</f>
        <v>0.37882589081339058</v>
      </c>
      <c r="Q21" s="15"/>
      <c r="R21" s="15"/>
      <c r="S21" s="3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s="14" customFormat="1" ht="18.600000000000001" thickBot="1">
      <c r="C22" s="25"/>
      <c r="D22" s="25"/>
      <c r="H22" s="45" t="s">
        <v>32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34"/>
    </row>
    <row r="23" spans="1:28" s="13" customFormat="1" ht="18.75" customHeight="1" thickBot="1">
      <c r="A23" s="14"/>
      <c r="B23" s="14"/>
      <c r="C23" s="25"/>
      <c r="D23" s="25"/>
      <c r="E23" s="14"/>
      <c r="F23" s="14"/>
      <c r="G23" s="14"/>
      <c r="H23" s="46" t="str">
        <f>IF(P17&gt;P18,"Group A had ","Group B had ")</f>
        <v xml:space="preserve">Group B had </v>
      </c>
      <c r="I23" s="47">
        <f>ABS(P18-P17)</f>
        <v>3.2336655592469565E-2</v>
      </c>
      <c r="J23" s="48" t="s">
        <v>21</v>
      </c>
      <c r="K23" s="48"/>
      <c r="L23" s="48"/>
      <c r="M23" s="49">
        <f>P21</f>
        <v>0.37882589081339058</v>
      </c>
      <c r="N23" s="48" t="s">
        <v>20</v>
      </c>
      <c r="O23" s="48"/>
      <c r="P23" s="48"/>
      <c r="Q23" s="48"/>
      <c r="R23" s="48"/>
      <c r="S23" s="50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s="13" customFormat="1" ht="37.5" customHeight="1" thickBot="1">
      <c r="A24" s="14"/>
      <c r="B24" s="14"/>
      <c r="C24" s="25"/>
      <c r="D24" s="25"/>
      <c r="E24" s="14"/>
      <c r="F24" s="14"/>
      <c r="G24" s="14"/>
      <c r="H24" s="37" t="s">
        <v>34</v>
      </c>
      <c r="I24" s="38" t="str">
        <f>IF(P21&lt;0.05,IF(P17&gt;P18,"Group A's  program resulted in ","Group B's  program resulted in"), "There is too big a risk that the")</f>
        <v>There is too big a risk that the</v>
      </c>
      <c r="J24" s="38"/>
      <c r="K24" s="39">
        <f>I23</f>
        <v>3.2336655592469565E-2</v>
      </c>
      <c r="L24" s="53" t="str">
        <f>IF(P21&lt;0.05,"more assessments", "difference was caused by random chance, so we can't say that one program resulted in more assessments than the other")</f>
        <v>difference was caused by random chance, so we can't say that one program resulted in more assessments than the other</v>
      </c>
      <c r="M24" s="53"/>
      <c r="N24" s="53"/>
      <c r="O24" s="53"/>
      <c r="P24" s="53"/>
      <c r="Q24" s="53"/>
      <c r="R24" s="53"/>
      <c r="S24" s="5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s="13" customFormat="1" ht="10.5" customHeight="1" thickBot="1">
      <c r="A25" s="14"/>
      <c r="B25" s="14"/>
      <c r="C25" s="25"/>
      <c r="D25" s="2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s="13" customFormat="1">
      <c r="A26" s="14"/>
      <c r="B26" s="14"/>
      <c r="C26" s="25"/>
      <c r="D26" s="25"/>
      <c r="E26" s="14"/>
      <c r="F26" s="14"/>
      <c r="G26" s="14"/>
      <c r="H26" s="35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s="13" customFormat="1">
      <c r="A27" s="14"/>
      <c r="B27" s="14"/>
      <c r="C27" s="25"/>
      <c r="D27" s="25"/>
      <c r="E27" s="14"/>
      <c r="F27" s="14"/>
      <c r="G27" s="14"/>
      <c r="H27" s="36" t="s">
        <v>29</v>
      </c>
      <c r="I27" s="15"/>
      <c r="J27" s="15"/>
      <c r="K27" s="15"/>
      <c r="L27" s="15"/>
      <c r="M27" s="15"/>
      <c r="N27" s="20" t="s">
        <v>5</v>
      </c>
      <c r="O27" s="44" t="s">
        <v>9</v>
      </c>
      <c r="P27" s="20">
        <f>C7</f>
        <v>80</v>
      </c>
      <c r="Q27" s="15"/>
      <c r="R27" s="15"/>
      <c r="S27" s="3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s="13" customFormat="1">
      <c r="A28" s="14"/>
      <c r="B28" s="14"/>
      <c r="C28" s="25"/>
      <c r="D28" s="25"/>
      <c r="E28" s="14"/>
      <c r="F28" s="14"/>
      <c r="G28" s="14"/>
      <c r="H28" s="33"/>
      <c r="I28" s="15"/>
      <c r="J28" s="15"/>
      <c r="K28" s="15"/>
      <c r="L28" s="15"/>
      <c r="M28" s="15"/>
      <c r="N28" s="20"/>
      <c r="O28" s="44" t="s">
        <v>10</v>
      </c>
      <c r="P28" s="20">
        <f>D7</f>
        <v>90</v>
      </c>
      <c r="Q28" s="15"/>
      <c r="R28" s="15"/>
      <c r="S28" s="3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s="13" customFormat="1">
      <c r="A29" s="14"/>
      <c r="B29" s="14"/>
      <c r="C29" s="25"/>
      <c r="D29" s="25"/>
      <c r="E29" s="14"/>
      <c r="F29" s="14"/>
      <c r="G29" s="14"/>
      <c r="H29" s="51" t="s">
        <v>30</v>
      </c>
      <c r="I29" s="20"/>
      <c r="J29" s="52">
        <f>P29</f>
        <v>0.25</v>
      </c>
      <c r="K29" s="15"/>
      <c r="L29" s="15"/>
      <c r="M29" s="15"/>
      <c r="N29" s="20"/>
      <c r="O29" s="44" t="s">
        <v>7</v>
      </c>
      <c r="P29" s="20">
        <f>C6/C7</f>
        <v>0.25</v>
      </c>
      <c r="Q29" s="15"/>
      <c r="R29" s="15"/>
      <c r="S29" s="3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s="13" customFormat="1">
      <c r="A30" s="14"/>
      <c r="B30" s="14"/>
      <c r="C30" s="25"/>
      <c r="D30" s="25"/>
      <c r="E30" s="14"/>
      <c r="F30" s="14"/>
      <c r="G30" s="14"/>
      <c r="H30" s="51" t="s">
        <v>31</v>
      </c>
      <c r="I30" s="20"/>
      <c r="J30" s="52">
        <f>P30</f>
        <v>0.5</v>
      </c>
      <c r="K30" s="15"/>
      <c r="L30" s="15"/>
      <c r="M30" s="15"/>
      <c r="N30" s="20"/>
      <c r="O30" s="44" t="s">
        <v>8</v>
      </c>
      <c r="P30" s="20">
        <f>D6/D7</f>
        <v>0.5</v>
      </c>
      <c r="Q30" s="15"/>
      <c r="R30" s="15"/>
      <c r="S30" s="3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s="13" customFormat="1">
      <c r="A31" s="14"/>
      <c r="B31" s="14"/>
      <c r="C31" s="25"/>
      <c r="D31" s="25"/>
      <c r="E31" s="14"/>
      <c r="F31" s="14"/>
      <c r="G31" s="14"/>
      <c r="H31" s="33"/>
      <c r="I31" s="15"/>
      <c r="J31" s="15"/>
      <c r="K31" s="15"/>
      <c r="L31" s="15"/>
      <c r="M31" s="15"/>
      <c r="N31" s="20"/>
      <c r="O31" s="44" t="s">
        <v>11</v>
      </c>
      <c r="P31" s="20">
        <f>(C6+D6)/(C7+D7)</f>
        <v>0.38235294117647056</v>
      </c>
      <c r="Q31" s="15"/>
      <c r="R31" s="15"/>
      <c r="S31" s="3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s="13" customFormat="1">
      <c r="A32" s="14"/>
      <c r="B32" s="14"/>
      <c r="C32" s="25"/>
      <c r="D32" s="25"/>
      <c r="E32" s="14"/>
      <c r="F32" s="14"/>
      <c r="G32" s="14"/>
      <c r="H32" s="33"/>
      <c r="I32" s="15"/>
      <c r="J32" s="15"/>
      <c r="K32" s="15"/>
      <c r="L32" s="15"/>
      <c r="M32" s="15"/>
      <c r="N32" s="20" t="s">
        <v>17</v>
      </c>
      <c r="O32" s="44" t="s">
        <v>6</v>
      </c>
      <c r="P32" s="20">
        <f>(ABS(P29-P30))/(SQRT(P31*(1-P31)*((1/P27)+(1/P28))))</f>
        <v>3.347953286530625</v>
      </c>
      <c r="Q32" s="15"/>
      <c r="R32" s="15"/>
      <c r="S32" s="3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s="13" customFormat="1">
      <c r="A33" s="14"/>
      <c r="B33" s="14"/>
      <c r="C33" s="25"/>
      <c r="D33" s="25"/>
      <c r="E33" s="14"/>
      <c r="F33" s="14"/>
      <c r="G33" s="14"/>
      <c r="H33" s="33"/>
      <c r="I33" s="15"/>
      <c r="J33" s="15"/>
      <c r="K33" s="15"/>
      <c r="L33" s="15"/>
      <c r="M33" s="15"/>
      <c r="N33" s="20" t="s">
        <v>17</v>
      </c>
      <c r="O33" s="44" t="s">
        <v>18</v>
      </c>
      <c r="P33" s="20">
        <f>2*(1-NORMSDIST(ABS(P32)))</f>
        <v>8.1410732513953477E-4</v>
      </c>
      <c r="Q33" s="15"/>
      <c r="R33" s="15"/>
      <c r="S33" s="3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s="14" customFormat="1" ht="18.600000000000001" thickBot="1">
      <c r="C34" s="25"/>
      <c r="D34" s="25"/>
      <c r="H34" s="45" t="s">
        <v>32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34"/>
    </row>
    <row r="35" spans="1:28" s="13" customFormat="1" ht="15" thickBot="1">
      <c r="A35" s="14"/>
      <c r="B35" s="14"/>
      <c r="C35" s="25"/>
      <c r="D35" s="25"/>
      <c r="E35" s="14"/>
      <c r="F35" s="14"/>
      <c r="G35" s="14"/>
      <c r="H35" s="46" t="str">
        <f>IF(P29&gt;P30,"Group A had a","Group B had a")</f>
        <v>Group B had a</v>
      </c>
      <c r="I35" s="47">
        <f>ABS(P30-P29)</f>
        <v>0.25</v>
      </c>
      <c r="J35" s="48" t="s">
        <v>22</v>
      </c>
      <c r="K35" s="48"/>
      <c r="L35" s="48"/>
      <c r="M35" s="49">
        <f>P33</f>
        <v>8.1410732513953477E-4</v>
      </c>
      <c r="N35" s="48" t="s">
        <v>20</v>
      </c>
      <c r="O35" s="48"/>
      <c r="P35" s="48"/>
      <c r="Q35" s="48"/>
      <c r="R35" s="48"/>
      <c r="S35" s="50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s="13" customFormat="1" ht="33" customHeight="1" thickBot="1">
      <c r="A36" s="14"/>
      <c r="B36" s="14"/>
      <c r="C36" s="25"/>
      <c r="D36" s="25"/>
      <c r="E36" s="14"/>
      <c r="F36" s="14"/>
      <c r="G36" s="14"/>
      <c r="H36" s="37" t="s">
        <v>33</v>
      </c>
      <c r="I36" s="38" t="str">
        <f>IF(P33&lt;0.05,IF(P29&gt;P30,"Group A's  program resulted in ","Group B's  program resulted in"), "There is too big a risk that the")</f>
        <v>Group B's  program resulted in</v>
      </c>
      <c r="J36" s="38"/>
      <c r="K36" s="39">
        <f>I35</f>
        <v>0.25</v>
      </c>
      <c r="L36" s="53" t="str">
        <f>IF(P33&lt;0.05,"higher conversion rate ", "difference was caused by random chance, so we can't say that one program resulted in a higher conversion rate than the other")</f>
        <v xml:space="preserve">higher conversion rate </v>
      </c>
      <c r="M36" s="53"/>
      <c r="N36" s="53"/>
      <c r="O36" s="53"/>
      <c r="P36" s="53"/>
      <c r="Q36" s="53"/>
      <c r="R36" s="53"/>
      <c r="S36" s="5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s="13" customFormat="1">
      <c r="A37" s="14"/>
      <c r="B37" s="14"/>
      <c r="C37" s="25"/>
      <c r="D37" s="25"/>
      <c r="E37" s="14"/>
      <c r="F37" s="14"/>
      <c r="G37" s="14"/>
      <c r="H37" s="28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s="13" customFormat="1">
      <c r="A38" s="14"/>
      <c r="B38" s="14"/>
      <c r="C38" s="25"/>
      <c r="D38" s="25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s="13" customFormat="1">
      <c r="A39" s="14"/>
      <c r="B39" s="14"/>
      <c r="C39" s="25"/>
      <c r="D39" s="25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s="13" customFormat="1">
      <c r="A40" s="14"/>
      <c r="B40" s="14"/>
      <c r="C40" s="25"/>
      <c r="D40" s="25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s="13" customFormat="1">
      <c r="A41" s="14"/>
      <c r="B41" s="14"/>
      <c r="C41" s="25"/>
      <c r="D41" s="25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s="13" customFormat="1">
      <c r="A42" s="14"/>
      <c r="B42" s="14"/>
      <c r="C42" s="25"/>
      <c r="D42" s="25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s="13" customFormat="1">
      <c r="A43" s="14"/>
      <c r="B43" s="14"/>
      <c r="C43" s="25"/>
      <c r="D43" s="25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s="13" customFormat="1">
      <c r="A44" s="14"/>
      <c r="B44" s="14"/>
      <c r="C44" s="25"/>
      <c r="D44" s="2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s="13" customFormat="1">
      <c r="A45" s="14"/>
      <c r="B45" s="14"/>
      <c r="C45" s="25"/>
      <c r="D45" s="25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>
      <c r="B46" s="14"/>
      <c r="C46" s="25"/>
      <c r="D46" s="25"/>
      <c r="E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28">
      <c r="B47" s="14"/>
      <c r="C47" s="25"/>
      <c r="D47" s="25"/>
      <c r="E47" s="14"/>
    </row>
    <row r="48" spans="1:28">
      <c r="B48" s="13"/>
    </row>
    <row r="49" spans="2:2">
      <c r="B49" s="13"/>
    </row>
    <row r="50" spans="2:2">
      <c r="B50" s="13"/>
    </row>
    <row r="51" spans="2:2">
      <c r="B51" s="13"/>
    </row>
    <row r="52" spans="2:2">
      <c r="B52" s="13"/>
    </row>
    <row r="53" spans="2:2">
      <c r="B53" s="13"/>
    </row>
  </sheetData>
  <mergeCells count="3">
    <mergeCell ref="L13:S13"/>
    <mergeCell ref="L24:S24"/>
    <mergeCell ref="L36:S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household randomization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Todd</dc:creator>
  <cp:lastModifiedBy>kvbehrend</cp:lastModifiedBy>
  <dcterms:created xsi:type="dcterms:W3CDTF">2011-08-24T21:41:49Z</dcterms:created>
  <dcterms:modified xsi:type="dcterms:W3CDTF">2011-08-25T23:40:16Z</dcterms:modified>
</cp:coreProperties>
</file>